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8800" windowHeight="12165" activeTab="0"/>
  </bookViews>
  <sheets>
    <sheet name="Hoja1" sheetId="1" r:id="rId1"/>
  </sheets>
  <definedNames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<sst xmlns="http://schemas.openxmlformats.org/spreadsheetml/2006/main" count="624" uniqueCount="242">
  <si>
    <t>A</t>
  </si>
  <si>
    <t>B</t>
  </si>
  <si>
    <t>C</t>
  </si>
  <si>
    <t>D</t>
  </si>
  <si>
    <t>E</t>
  </si>
  <si>
    <t>F</t>
  </si>
  <si>
    <t>G</t>
  </si>
  <si>
    <t>H</t>
  </si>
  <si>
    <t>I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</si>
  <si>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</si>
  <si>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</si>
  <si>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</si>
  <si>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</si>
  <si>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</si>
  <si>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</si>
  <si>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</si>
  <si>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</si>
  <si>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</si>
  <si>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</si>
  <si>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</si>
  <si>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</si>
  <si>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</si>
  <si>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</si>
  <si>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</si>
  <si>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</si>
  <si>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</si>
  <si>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</si>
  <si>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</si>
  <si>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</si>
  <si>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</si>
  <si>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</si>
  <si>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</si>
  <si>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</si>
  <si>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</si>
  <si>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</si>
  <si>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</si>
  <si>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</si>
  <si>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</si>
  <si>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</si>
  <si>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</si>
  <si>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</si>
  <si>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</si>
  <si>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</si>
  <si>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</si>
  <si>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</si>
  <si>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</si>
  <si>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</si>
  <si>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</si>
  <si>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</si>
  <si>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</si>
  <si>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</si>
  <si>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</si>
  <si>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</si>
  <si>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</si>
  <si>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</si>
  <si>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</si>
  <si>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</si>
  <si>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</si>
  <si>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</si>
  <si>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</si>
  <si>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</si>
  <si>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</si>
  <si>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</si>
  <si>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</si>
  <si>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</si>
  <si>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</si>
  <si>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</si>
  <si>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</si>
  <si>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</si>
  <si>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</si>
  <si>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</si>
  <si>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</si>
  <si>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</si>
  <si>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</si>
  <si>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</si>
  <si>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</si>
  <si>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</si>
  <si>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</si>
  <si>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</si>
  <si>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</si>
  <si>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</si>
  <si>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</si>
  <si>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</si>
  <si>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</si>
  <si>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</si>
  <si>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</si>
  <si>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</si>
  <si>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</si>
  <si>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</si>
  <si>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</si>
  <si>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</si>
  <si>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</si>
  <si>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</si>
  <si>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</si>
  <si>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</si>
  <si>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</si>
  <si>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</si>
  <si>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</si>
  <si>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</si>
  <si>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</si>
  <si>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</si>
  <si>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</si>
  <si>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</si>
  <si>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</si>
  <si>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</si>
  <si>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</si>
  <si>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</si>
  <si>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</si>
  <si>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</si>
  <si>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</si>
  <si>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</si>
  <si>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</si>
  <si>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</si>
  <si>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</si>
  <si>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</si>
  <si>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</si>
  <si>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</si>
  <si>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</si>
  <si>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</si>
  <si>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</si>
  <si>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</si>
  <si>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</si>
  <si>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</si>
  <si>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</si>
  <si>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</si>
  <si>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</si>
  <si>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</si>
  <si>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</si>
  <si>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</si>
  <si>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</si>
  <si>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</si>
  <si>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</si>
  <si>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</si>
  <si>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</si>
  <si>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</si>
  <si>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</si>
  <si>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</si>
  <si>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</si>
  <si>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</si>
  <si>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</si>
  <si>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</si>
  <si>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</si>
  <si>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</si>
  <si>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</si>
  <si>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</si>
  <si>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</si>
  <si>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</si>
  <si>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</si>
  <si>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</si>
  <si>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</si>
  <si>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</si>
  <si>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</si>
  <si>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</si>
  <si>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</si>
  <si>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</si>
  <si>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</si>
  <si>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</si>
  <si>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</si>
  <si>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</si>
  <si>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</si>
  <si>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</si>
  <si>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</si>
  <si>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</si>
  <si>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</si>
  <si>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</si>
  <si>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</si>
  <si>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</si>
  <si>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</si>
  <si>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</si>
  <si>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</si>
  <si>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</si>
  <si>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</si>
  <si>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</si>
  <si>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</si>
  <si>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</si>
  <si>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</si>
  <si>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</si>
  <si>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</si>
  <si>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</si>
  <si>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</si>
  <si>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</si>
  <si>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</si>
  <si>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</si>
  <si>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</si>
  <si>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</si>
  <si>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</si>
  <si>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</si>
  <si>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</si>
  <si>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</si>
  <si>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</si>
  <si>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</si>
  <si>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</si>
  <si>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</si>
  <si>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</si>
  <si>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</si>
  <si>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</si>
  <si>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</si>
  <si>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</si>
  <si>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</si>
  <si>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</si>
  <si>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</si>
  <si>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</si>
  <si>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</si>
  <si>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</si>
  <si>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</si>
  <si>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INgezim Circovirus IgM/IgG</t>
  </si>
  <si>
    <t>11.PCV.K.2</t>
  </si>
  <si>
    <t>RESULTS</t>
  </si>
  <si>
    <t>Step 4:</t>
  </si>
  <si>
    <t>IgG PLATE</t>
  </si>
  <si>
    <t>IgM PLATE</t>
  </si>
  <si>
    <t>OD Value</t>
  </si>
  <si>
    <t>Result</t>
  </si>
  <si>
    <t>5D</t>
  </si>
  <si>
    <t>5E</t>
  </si>
  <si>
    <t>INTERPRETATION</t>
  </si>
  <si>
    <t>Enter test data</t>
  </si>
  <si>
    <t>Step 1:</t>
  </si>
  <si>
    <t>Date of test:</t>
  </si>
  <si>
    <t>Product batch:</t>
  </si>
  <si>
    <t>Step 2:</t>
  </si>
  <si>
    <t>Indicate the control sera position (row and column for each case)</t>
  </si>
  <si>
    <t>PLATE 1 - IgG Detection</t>
  </si>
  <si>
    <t>PLATE 2 - IgM Detection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</si>
  <si>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</si>
  <si>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</si>
  <si>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</si>
  <si>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</si>
  <si>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</si>
  <si>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</si>
  <si>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</si>
  <si>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>Step 3:</t>
  </si>
  <si>
    <t xml:space="preserve">Enter the obtained OD value into each plate position </t>
  </si>
  <si>
    <t>O.D. Values</t>
  </si>
  <si>
    <t>Validation of the assay</t>
  </si>
  <si>
    <t>Validation criteria (1):</t>
  </si>
  <si>
    <t>Validation criteria (2):</t>
  </si>
  <si>
    <t>Step 5:</t>
  </si>
  <si>
    <t>List of reading and interpretation</t>
  </si>
  <si>
    <t>Position</t>
  </si>
  <si>
    <t>Sample ref.</t>
  </si>
  <si>
    <t>Version 040208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</si>
</sst>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8"/>
      <color theme="1"/>
      <name val="Calibri"/>
      <family val="2"/>
    </font>
    <font>
      <b/>
      <sz val="6"/>
      <color rgb="FF002060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8"/>
      <color theme="5" tint="-0.24997000396251678"/>
      <name val="Calibri"/>
      <family val="2"/>
    </font>
    <font>
      <sz val="20"/>
      <color rgb="FFC00000"/>
      <name val="Calibri"/>
      <family val="2"/>
    </font>
    <font>
      <b/>
      <sz val="14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166" fontId="0" fillId="0" borderId="10" xfId="0" applyNumberFormat="1" applyBorder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167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0" xfId="0" applyNumberFormat="1" applyFill="1" applyBorder="1" applyAlignment="1" applyProtection="1">
      <alignment horizontal="center"/>
      <protection hidden="1"/>
    </xf>
    <xf numFmtId="0" fontId="44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6" fillId="0" borderId="10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21" fillId="0" borderId="13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5" fillId="0" borderId="0" xfId="0" applyFont="1" applyAlignment="1">
      <alignment horizontal="center"/>
    </xf>
    <xf numFmtId="0" fontId="21" fillId="0" borderId="13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166" fontId="0" fillId="34" borderId="10" xfId="0" applyNumberFormat="1" applyFill="1" applyBorder="1" applyAlignment="1" applyProtection="1">
      <alignment/>
      <protection hidden="1"/>
    </xf>
    <xf numFmtId="0" fontId="21" fillId="0" borderId="13" xfId="0" applyFont="1" applyBorder="1" applyAlignment="1" applyProtection="1">
      <alignment horizontal="left"/>
      <protection locked="0"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0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51" fillId="6" borderId="10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167" fontId="51" fillId="9" borderId="10" xfId="0" applyNumberFormat="1" applyFont="1" applyFill="1" applyBorder="1" applyAlignment="1" applyProtection="1">
      <alignment horizontal="center"/>
      <protection/>
    </xf>
    <xf numFmtId="0" fontId="21" fillId="0" borderId="13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5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12" borderId="0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4" borderId="0" xfId="0" applyFill="1" applyAlignment="1" applyProtection="1">
      <alignment horizontal="left" wrapText="1"/>
      <protection hidden="1"/>
    </xf>
    <xf numFmtId="0" fontId="45" fillId="6" borderId="0" xfId="0" applyFont="1" applyFill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52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5" fillId="9" borderId="0" xfId="0" applyFont="1" applyFill="1" applyBorder="1" applyAlignment="1" applyProtection="1">
      <alignment horizontal="center"/>
      <protection/>
    </xf>
    <xf numFmtId="0" fontId="5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4" fontId="21" fillId="0" borderId="13" xfId="0" applyNumberFormat="1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50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4">
    <dxf>
      <font>
        <color rgb="FFC00000"/>
      </font>
    </dxf>
    <dxf>
      <font>
        <color rgb="FF7030A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theme="4" tint="-0.24993999302387238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border/>
    </dxf>
    <dxf>
      <font>
        <color rgb="FF9C0006"/>
      </font>
      <border/>
    </dxf>
    <dxf>
      <font>
        <color theme="4" tint="-0.24993999302387238"/>
      </font>
      <border/>
    </dxf>
    <dxf>
      <font>
        <color rgb="FFC00000"/>
      </font>
      <border/>
    </dxf>
    <dxf>
      <font>
        <color rgb="FF0070C0"/>
      </font>
      <border/>
    </dxf>
    <dxf>
      <font>
        <color rgb="FF7030A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11</xdr:col>
      <xdr:colOff>285750</xdr:colOff>
      <xdr:row>4</xdr:row>
      <xdr:rowOff>66675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4257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19050</xdr:colOff>
      <xdr:row>0</xdr:row>
      <xdr:rowOff>142875</xdr:rowOff>
    </xdr:from>
    <xdr:to>
      <xdr:col>50</xdr:col>
      <xdr:colOff>171450</xdr:colOff>
      <xdr:row>4</xdr:row>
      <xdr:rowOff>85725</xdr:rowOff>
    </xdr:to>
    <xdr:pic>
      <xdr:nvPicPr>
        <xdr:cNvPr id="2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42875"/>
          <a:ext cx="4257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5:BW193"/>
  <sheetViews>
    <sheetView showGridLines="0" tabSelected="1" zoomScale="70" zoomScaleNormal="70" zoomScalePageLayoutView="87" workbookViewId="0" topLeftCell="A1">
      <selection activeCell="F11" sqref="F11:H1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0" width="5.7109375" style="0" customWidth="1"/>
    <col min="11" max="11" width="6.8515625" style="0" customWidth="1"/>
    <col min="12" max="15" width="5.7109375" style="0" customWidth="1"/>
    <col min="16" max="16" width="3.7109375" style="0" customWidth="1"/>
    <col min="17" max="17" width="4.7109375" style="19" customWidth="1"/>
    <col min="18" max="18" width="3.57421875" style="20" hidden="1" customWidth="1"/>
    <col min="19" max="19" width="4.28125" style="21" hidden="1" customWidth="1"/>
    <col min="20" max="32" width="5.7109375" style="21" hidden="1" customWidth="1"/>
    <col min="33" max="33" width="10.28125" style="21" hidden="1" customWidth="1"/>
    <col min="34" max="35" width="6.28125" style="21" hidden="1" customWidth="1"/>
    <col min="36" max="36" width="0.13671875" style="21" hidden="1" customWidth="1"/>
    <col min="37" max="37" width="11.421875" style="21" hidden="1" customWidth="1"/>
    <col min="38" max="38" width="11.421875" style="0" customWidth="1"/>
    <col min="39" max="39" width="4.7109375" style="0" customWidth="1"/>
    <col min="40" max="40" width="6.00390625" style="1" customWidth="1"/>
    <col min="41" max="41" width="1.421875" style="1" customWidth="1"/>
    <col min="42" max="44" width="5.7109375" style="0" customWidth="1"/>
    <col min="45" max="45" width="6.7109375" style="0" customWidth="1"/>
    <col min="46" max="46" width="7.421875" style="0" customWidth="1"/>
    <col min="47" max="53" width="5.7109375" style="0" customWidth="1"/>
    <col min="54" max="54" width="3.7109375" style="0" customWidth="1"/>
    <col min="55" max="55" width="4.7109375" style="19" customWidth="1"/>
    <col min="56" max="56" width="3.57421875" style="20" hidden="1" customWidth="1"/>
    <col min="57" max="57" width="4.28125" style="21" hidden="1" customWidth="1"/>
    <col min="58" max="70" width="5.7109375" style="21" hidden="1" customWidth="1"/>
    <col min="71" max="71" width="10.28125" style="21" hidden="1" customWidth="1"/>
    <col min="72" max="73" width="6.28125" style="21" hidden="1" customWidth="1"/>
    <col min="74" max="74" width="0.13671875" style="21" hidden="1" customWidth="1"/>
    <col min="75" max="75" width="11.421875" style="21" hidden="1" customWidth="1"/>
    <col min="76" max="94" width="11.421875" style="0" customWidth="1"/>
  </cols>
  <sheetData>
    <row r="5" spans="2:54" ht="18.75">
      <c r="B5" s="76" t="s">
        <v>205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AN5" s="76" t="s">
        <v>205</v>
      </c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</row>
    <row r="6" spans="2:54" ht="15">
      <c r="B6" s="77" t="s">
        <v>206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AN6" s="77" t="s">
        <v>206</v>
      </c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</row>
    <row r="7" ht="15">
      <c r="I7" s="1" t="s">
        <v>241</v>
      </c>
    </row>
    <row r="8" spans="2:53" ht="23.25">
      <c r="B8" s="61" t="s">
        <v>217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AN8" s="61" t="s">
        <v>217</v>
      </c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</row>
    <row r="9" spans="2:53" ht="15">
      <c r="B9" s="62" t="s">
        <v>216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AN9" s="62" t="s">
        <v>216</v>
      </c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</row>
    <row r="10" spans="2:73" ht="6" customHeigh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AH10" s="42"/>
      <c r="AI10" s="42" t="s">
        <v>107</v>
      </c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T10" s="42"/>
      <c r="BU10" s="42"/>
    </row>
    <row r="11" spans="2:73" ht="15">
      <c r="B11" s="45" t="s">
        <v>218</v>
      </c>
      <c r="C11" s="30"/>
      <c r="D11" s="30"/>
      <c r="E11" s="31"/>
      <c r="F11" s="78"/>
      <c r="G11" s="79"/>
      <c r="H11" s="80"/>
      <c r="I11" s="32"/>
      <c r="J11" s="81" t="s">
        <v>219</v>
      </c>
      <c r="K11" s="81"/>
      <c r="L11" s="81"/>
      <c r="M11" s="82"/>
      <c r="N11" s="82"/>
      <c r="O11" s="82"/>
      <c r="AH11" s="43" t="s">
        <v>178</v>
      </c>
      <c r="AI11" s="44">
        <f>+$M$50</f>
        <v>0</v>
      </c>
      <c r="AN11" s="45" t="s">
        <v>218</v>
      </c>
      <c r="AO11" s="37"/>
      <c r="AP11" s="37"/>
      <c r="AQ11" s="38"/>
      <c r="AR11" s="78"/>
      <c r="AS11" s="79"/>
      <c r="AT11" s="80"/>
      <c r="AU11" s="32"/>
      <c r="AV11" s="81" t="s">
        <v>219</v>
      </c>
      <c r="AW11" s="81"/>
      <c r="AX11" s="81"/>
      <c r="AY11" s="82"/>
      <c r="AZ11" s="82"/>
      <c r="BA11" s="82"/>
      <c r="BT11" s="43" t="s">
        <v>178</v>
      </c>
      <c r="BU11" s="44">
        <f>+$AY$50</f>
        <v>0</v>
      </c>
    </row>
    <row r="12" spans="2:73" ht="7.5" customHeight="1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AH12" s="43" t="s">
        <v>179</v>
      </c>
      <c r="AI12" s="44">
        <f>+$M$51</f>
        <v>0</v>
      </c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T12" s="43" t="s">
        <v>179</v>
      </c>
      <c r="BU12" s="44">
        <f>+$AY$51</f>
        <v>0</v>
      </c>
    </row>
    <row r="13" spans="2:73" ht="15">
      <c r="B13" s="29"/>
      <c r="C13" s="30"/>
      <c r="D13" s="30"/>
      <c r="E13" s="31"/>
      <c r="F13" s="58"/>
      <c r="G13" s="59"/>
      <c r="H13" s="59"/>
      <c r="I13" s="59"/>
      <c r="J13" s="59"/>
      <c r="K13" s="59"/>
      <c r="L13" s="59"/>
      <c r="M13" s="59"/>
      <c r="N13" s="59"/>
      <c r="O13" s="60"/>
      <c r="AH13" s="43" t="s">
        <v>180</v>
      </c>
      <c r="AI13" s="44">
        <f>+$M$52</f>
        <v>0</v>
      </c>
      <c r="AN13" s="36"/>
      <c r="AO13" s="37"/>
      <c r="AP13" s="37"/>
      <c r="AQ13" s="38"/>
      <c r="AR13" s="58"/>
      <c r="AS13" s="59"/>
      <c r="AT13" s="59"/>
      <c r="AU13" s="59"/>
      <c r="AV13" s="59"/>
      <c r="AW13" s="59"/>
      <c r="AX13" s="59"/>
      <c r="AY13" s="59"/>
      <c r="AZ13" s="59"/>
      <c r="BA13" s="60"/>
      <c r="BT13" s="43" t="s">
        <v>180</v>
      </c>
      <c r="BU13" s="44">
        <f>+$AY$52</f>
        <v>0</v>
      </c>
    </row>
    <row r="14" spans="2:73" ht="15">
      <c r="B14" s="29"/>
      <c r="C14" s="30"/>
      <c r="D14" s="30"/>
      <c r="E14" s="31"/>
      <c r="F14" s="58"/>
      <c r="G14" s="59"/>
      <c r="H14" s="59"/>
      <c r="I14" s="59"/>
      <c r="J14" s="59"/>
      <c r="K14" s="59"/>
      <c r="L14" s="59"/>
      <c r="M14" s="59"/>
      <c r="N14" s="59"/>
      <c r="O14" s="60"/>
      <c r="AH14" s="43" t="s">
        <v>181</v>
      </c>
      <c r="AI14" s="44">
        <f>+$M$53</f>
        <v>0</v>
      </c>
      <c r="AN14" s="36"/>
      <c r="AO14" s="37"/>
      <c r="AP14" s="37"/>
      <c r="AQ14" s="38"/>
      <c r="AR14" s="58"/>
      <c r="AS14" s="59"/>
      <c r="AT14" s="59"/>
      <c r="AU14" s="59"/>
      <c r="AV14" s="59"/>
      <c r="AW14" s="59"/>
      <c r="AX14" s="59"/>
      <c r="AY14" s="59"/>
      <c r="AZ14" s="59"/>
      <c r="BA14" s="60"/>
      <c r="BT14" s="43" t="s">
        <v>181</v>
      </c>
      <c r="BU14" s="44">
        <f>+$AY$53</f>
        <v>0</v>
      </c>
    </row>
    <row r="15" spans="2:73" ht="15">
      <c r="B15" s="29"/>
      <c r="C15" s="30"/>
      <c r="D15" s="30"/>
      <c r="E15" s="31"/>
      <c r="F15" s="58"/>
      <c r="G15" s="59"/>
      <c r="H15" s="59"/>
      <c r="I15" s="59"/>
      <c r="J15" s="59"/>
      <c r="K15" s="59"/>
      <c r="L15" s="59"/>
      <c r="M15" s="59"/>
      <c r="N15" s="59"/>
      <c r="O15" s="60"/>
      <c r="AH15" s="43" t="s">
        <v>182</v>
      </c>
      <c r="AI15" s="44">
        <f>+$M$54</f>
        <v>0</v>
      </c>
      <c r="AN15" s="36"/>
      <c r="AO15" s="37"/>
      <c r="AP15" s="37"/>
      <c r="AQ15" s="38"/>
      <c r="AR15" s="58"/>
      <c r="AS15" s="59"/>
      <c r="AT15" s="59"/>
      <c r="AU15" s="59"/>
      <c r="AV15" s="59"/>
      <c r="AW15" s="59"/>
      <c r="AX15" s="59"/>
      <c r="AY15" s="59"/>
      <c r="AZ15" s="59"/>
      <c r="BA15" s="60"/>
      <c r="BT15" s="43" t="s">
        <v>182</v>
      </c>
      <c r="BU15" s="44">
        <f>+$AY$54</f>
        <v>0</v>
      </c>
    </row>
    <row r="16" spans="2:73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43" t="s">
        <v>183</v>
      </c>
      <c r="AI16" s="44">
        <f>+$M$55</f>
        <v>0</v>
      </c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T16" s="43" t="s">
        <v>183</v>
      </c>
      <c r="BU16" s="44">
        <f>+$AY$55</f>
        <v>0</v>
      </c>
    </row>
    <row r="17" spans="2:73" ht="23.25">
      <c r="B17" s="61" t="s">
        <v>220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2"/>
      <c r="AH17" s="43" t="s">
        <v>184</v>
      </c>
      <c r="AI17" s="44">
        <f>+$M$56</f>
        <v>0</v>
      </c>
      <c r="AN17" s="61" t="s">
        <v>220</v>
      </c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35"/>
      <c r="BT17" s="43" t="s">
        <v>184</v>
      </c>
      <c r="BU17" s="44">
        <f>+$AY$56</f>
        <v>0</v>
      </c>
    </row>
    <row r="18" spans="2:73" ht="15">
      <c r="B18" s="62" t="s">
        <v>221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2"/>
      <c r="S18" s="21" t="s">
        <v>202</v>
      </c>
      <c r="AH18" s="43" t="s">
        <v>185</v>
      </c>
      <c r="AI18" s="44">
        <f>+$M$57</f>
        <v>0</v>
      </c>
      <c r="AN18" s="62" t="s">
        <v>221</v>
      </c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35"/>
      <c r="BE18" s="21" t="s">
        <v>202</v>
      </c>
      <c r="BT18" s="43" t="s">
        <v>185</v>
      </c>
      <c r="BU18" s="44">
        <f>+$AY$57</f>
        <v>0</v>
      </c>
    </row>
    <row r="19" spans="2:73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43" t="s">
        <v>186</v>
      </c>
      <c r="AI19" s="44">
        <f>+$N$50</f>
        <v>0</v>
      </c>
      <c r="AN19" s="4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T19" s="43" t="s">
        <v>186</v>
      </c>
      <c r="BU19" s="44">
        <f>+$AZ$50</f>
        <v>0</v>
      </c>
    </row>
    <row r="20" spans="2:73" ht="17.25" customHeight="1">
      <c r="B20" s="4" t="s">
        <v>222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AH20" s="43"/>
      <c r="AI20" s="44"/>
      <c r="AN20" s="4" t="s">
        <v>223</v>
      </c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T20" s="43"/>
      <c r="BU20" s="44"/>
    </row>
    <row r="21" spans="5:73" ht="15">
      <c r="E21" s="2"/>
      <c r="F21" s="2"/>
      <c r="G21" s="28" t="s">
        <v>224</v>
      </c>
      <c r="H21" s="28" t="s">
        <v>225</v>
      </c>
      <c r="I21" s="2"/>
      <c r="J21" s="2"/>
      <c r="K21" s="2"/>
      <c r="L21" s="2"/>
      <c r="M21" s="2"/>
      <c r="N21" s="2"/>
      <c r="O21" s="2"/>
      <c r="P21" s="2"/>
      <c r="S21" s="21" t="s">
        <v>9</v>
      </c>
      <c r="T21" s="21">
        <f>+CONCATENATE(G22,H22)</f>
      </c>
      <c r="U21" s="21">
        <f>+CONCATENATE(H22,G22)</f>
      </c>
      <c r="AH21" s="43" t="s">
        <v>187</v>
      </c>
      <c r="AI21" s="44">
        <f>+$N$51</f>
        <v>0</v>
      </c>
      <c r="AQ21" s="35"/>
      <c r="AR21" s="35"/>
      <c r="AS21" s="28" t="s">
        <v>224</v>
      </c>
      <c r="AT21" s="28" t="s">
        <v>225</v>
      </c>
      <c r="AU21" s="35"/>
      <c r="AV21" s="35"/>
      <c r="AW21" s="35"/>
      <c r="AX21" s="35"/>
      <c r="AY21" s="35"/>
      <c r="AZ21" s="35"/>
      <c r="BA21" s="35"/>
      <c r="BB21" s="35"/>
      <c r="BE21" s="21" t="s">
        <v>9</v>
      </c>
      <c r="BF21" s="21">
        <f>+CONCATENATE(AS22,AT22)</f>
      </c>
      <c r="BG21" s="21">
        <f>+CONCATENATE(AT22,AS22)</f>
      </c>
      <c r="BT21" s="43" t="s">
        <v>187</v>
      </c>
      <c r="BU21" s="44">
        <f>+$AZ$51</f>
        <v>0</v>
      </c>
    </row>
    <row r="22" spans="4:73" ht="15">
      <c r="D22" s="3" t="s">
        <v>226</v>
      </c>
      <c r="E22" s="2"/>
      <c r="F22" s="2"/>
      <c r="G22" s="26"/>
      <c r="H22" s="26"/>
      <c r="I22" s="2"/>
      <c r="J22" s="2"/>
      <c r="K22" s="2"/>
      <c r="L22" s="2"/>
      <c r="M22" s="2"/>
      <c r="N22" s="2"/>
      <c r="O22" s="2"/>
      <c r="P22" s="2"/>
      <c r="S22" s="21" t="s">
        <v>9</v>
      </c>
      <c r="T22" s="21">
        <f>+CONCATENATE(G23,H23)</f>
      </c>
      <c r="U22" s="21">
        <f>+CONCATENATE(H23,G23)</f>
      </c>
      <c r="AH22" s="43" t="s">
        <v>188</v>
      </c>
      <c r="AI22" s="44">
        <f>+$N$52</f>
        <v>0</v>
      </c>
      <c r="AP22" s="3" t="s">
        <v>226</v>
      </c>
      <c r="AQ22" s="35"/>
      <c r="AR22" s="35"/>
      <c r="AS22" s="26"/>
      <c r="AT22" s="26"/>
      <c r="AU22" s="35"/>
      <c r="AV22" s="35"/>
      <c r="AW22" s="35"/>
      <c r="AX22" s="35"/>
      <c r="AY22" s="35"/>
      <c r="AZ22" s="35"/>
      <c r="BA22" s="35"/>
      <c r="BB22" s="35"/>
      <c r="BE22" s="21" t="s">
        <v>9</v>
      </c>
      <c r="BF22" s="21">
        <f>+CONCATENATE(AS23,AT23)</f>
      </c>
      <c r="BG22" s="21">
        <f>+CONCATENATE(AT23,AS23)</f>
      </c>
      <c r="BT22" s="43" t="s">
        <v>188</v>
      </c>
      <c r="BU22" s="44">
        <f>+$AZ$52</f>
        <v>0</v>
      </c>
    </row>
    <row r="23" spans="2:73" ht="15">
      <c r="B23" s="3"/>
      <c r="D23" s="3" t="s">
        <v>227</v>
      </c>
      <c r="E23" s="2"/>
      <c r="F23" s="2"/>
      <c r="G23" s="26"/>
      <c r="H23" s="26"/>
      <c r="I23" s="2"/>
      <c r="J23" s="2"/>
      <c r="K23" s="2"/>
      <c r="L23" s="2"/>
      <c r="M23" s="2"/>
      <c r="N23" s="2"/>
      <c r="O23" s="2"/>
      <c r="P23" s="2"/>
      <c r="S23" s="21" t="s">
        <v>10</v>
      </c>
      <c r="T23" s="21">
        <f>+CONCATENATE(G24,H24)</f>
      </c>
      <c r="U23" s="21">
        <f>+CONCATENATE(H24,G24)</f>
      </c>
      <c r="AH23" s="43" t="s">
        <v>189</v>
      </c>
      <c r="AI23" s="44">
        <f>+$N$53</f>
        <v>0</v>
      </c>
      <c r="AN23" s="3"/>
      <c r="AP23" s="3" t="s">
        <v>227</v>
      </c>
      <c r="AQ23" s="35"/>
      <c r="AR23" s="35"/>
      <c r="AS23" s="26"/>
      <c r="AT23" s="26"/>
      <c r="AU23" s="35"/>
      <c r="AV23" s="35"/>
      <c r="AW23" s="35"/>
      <c r="AX23" s="35"/>
      <c r="AY23" s="35"/>
      <c r="AZ23" s="35"/>
      <c r="BA23" s="35"/>
      <c r="BB23" s="35"/>
      <c r="BE23" s="21" t="s">
        <v>10</v>
      </c>
      <c r="BF23" s="21">
        <f>+CONCATENATE(AS24,AT24)</f>
      </c>
      <c r="BG23" s="21">
        <f>+CONCATENATE(AT24,AS24)</f>
      </c>
      <c r="BT23" s="43" t="s">
        <v>189</v>
      </c>
      <c r="BU23" s="44">
        <f>+$AZ$53</f>
        <v>0</v>
      </c>
    </row>
    <row r="24" spans="2:73" ht="15">
      <c r="B24" s="3"/>
      <c r="C24" s="2"/>
      <c r="D24" s="3" t="s">
        <v>228</v>
      </c>
      <c r="E24" s="2"/>
      <c r="F24" s="2"/>
      <c r="G24" s="26"/>
      <c r="H24" s="26"/>
      <c r="I24" s="2"/>
      <c r="J24" s="2"/>
      <c r="K24" s="2"/>
      <c r="L24" s="2"/>
      <c r="M24" s="2"/>
      <c r="N24" s="2"/>
      <c r="O24" s="2"/>
      <c r="P24" s="2"/>
      <c r="S24" s="21" t="s">
        <v>10</v>
      </c>
      <c r="T24" s="21">
        <f>+CONCATENATE(G25,H25)</f>
      </c>
      <c r="U24" s="21">
        <f>+CONCATENATE(H25,G25)</f>
      </c>
      <c r="AH24" s="43" t="s">
        <v>190</v>
      </c>
      <c r="AI24" s="44">
        <f>+$N$54</f>
        <v>0</v>
      </c>
      <c r="AN24" s="3"/>
      <c r="AO24" s="35"/>
      <c r="AP24" s="3" t="s">
        <v>228</v>
      </c>
      <c r="AQ24" s="35"/>
      <c r="AR24" s="35"/>
      <c r="AS24" s="26"/>
      <c r="AT24" s="26"/>
      <c r="AU24" s="35"/>
      <c r="AV24" s="35"/>
      <c r="AW24" s="35"/>
      <c r="AX24" s="35"/>
      <c r="AY24" s="35"/>
      <c r="AZ24" s="35"/>
      <c r="BA24" s="35"/>
      <c r="BB24" s="35"/>
      <c r="BE24" s="21" t="s">
        <v>10</v>
      </c>
      <c r="BF24" s="21">
        <f>+CONCATENATE(AS25,AT25)</f>
      </c>
      <c r="BG24" s="21">
        <f>+CONCATENATE(AT25,AS25)</f>
      </c>
      <c r="BT24" s="43" t="s">
        <v>190</v>
      </c>
      <c r="BU24" s="44">
        <f>+$AZ$54</f>
        <v>0</v>
      </c>
    </row>
    <row r="25" spans="2:73" ht="15">
      <c r="B25" s="3"/>
      <c r="C25" s="2"/>
      <c r="D25" s="3" t="s">
        <v>229</v>
      </c>
      <c r="E25" s="2"/>
      <c r="F25" s="2"/>
      <c r="G25" s="26"/>
      <c r="H25" s="26"/>
      <c r="I25" s="2"/>
      <c r="J25" s="2"/>
      <c r="K25" s="2"/>
      <c r="L25" s="2"/>
      <c r="M25" s="2"/>
      <c r="N25" s="2"/>
      <c r="O25" s="2"/>
      <c r="P25" s="2"/>
      <c r="AH25" s="43" t="s">
        <v>191</v>
      </c>
      <c r="AI25" s="44">
        <f>+$N$55</f>
        <v>0</v>
      </c>
      <c r="AN25" s="3"/>
      <c r="AO25" s="35"/>
      <c r="AP25" s="3" t="s">
        <v>229</v>
      </c>
      <c r="AQ25" s="35"/>
      <c r="AR25" s="35"/>
      <c r="AS25" s="26"/>
      <c r="AT25" s="26"/>
      <c r="AU25" s="35"/>
      <c r="AV25" s="35"/>
      <c r="AW25" s="35"/>
      <c r="AX25" s="35"/>
      <c r="AY25" s="35"/>
      <c r="AZ25" s="35"/>
      <c r="BA25" s="35"/>
      <c r="BB25" s="35"/>
      <c r="BT25" s="43" t="s">
        <v>191</v>
      </c>
      <c r="BU25" s="44">
        <f>+$AZ$55</f>
        <v>0</v>
      </c>
    </row>
    <row r="26" spans="2:73" ht="15"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AH26" s="43" t="s">
        <v>192</v>
      </c>
      <c r="AI26" s="44">
        <f>+$N$56</f>
        <v>0</v>
      </c>
      <c r="AN26" s="3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T26" s="43" t="s">
        <v>192</v>
      </c>
      <c r="BU26" s="44">
        <f>+$AZ$56</f>
        <v>0</v>
      </c>
    </row>
    <row r="27" spans="2:75" s="6" customFormat="1" ht="15">
      <c r="B27" s="48"/>
      <c r="C27" s="48"/>
      <c r="D27" s="63" t="s">
        <v>230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49"/>
      <c r="P27" s="50"/>
      <c r="Q27" s="19"/>
      <c r="R27" s="20"/>
      <c r="S27" s="21" t="s">
        <v>203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43" t="s">
        <v>193</v>
      </c>
      <c r="AI27" s="44">
        <f>+$N$57</f>
        <v>0</v>
      </c>
      <c r="AJ27" s="21"/>
      <c r="AK27" s="21"/>
      <c r="AN27" s="48"/>
      <c r="AO27" s="48"/>
      <c r="AP27" s="63" t="s">
        <v>230</v>
      </c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49"/>
      <c r="BB27" s="50"/>
      <c r="BC27" s="19"/>
      <c r="BD27" s="20"/>
      <c r="BE27" s="21" t="s">
        <v>203</v>
      </c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43" t="s">
        <v>193</v>
      </c>
      <c r="BU27" s="44">
        <f>+$AZ$57</f>
        <v>0</v>
      </c>
      <c r="BV27" s="21"/>
      <c r="BW27" s="21"/>
    </row>
    <row r="28" spans="2:75" s="6" customFormat="1" ht="15">
      <c r="B28" s="48"/>
      <c r="C28" s="48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19"/>
      <c r="R28" s="20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43" t="s">
        <v>194</v>
      </c>
      <c r="AI28" s="44">
        <f>+$O$50</f>
        <v>0</v>
      </c>
      <c r="AJ28" s="21"/>
      <c r="AK28" s="21"/>
      <c r="AN28" s="48"/>
      <c r="AO28" s="48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19"/>
      <c r="BD28" s="20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43" t="s">
        <v>194</v>
      </c>
      <c r="BU28" s="44">
        <f>+$BA$50</f>
        <v>0</v>
      </c>
      <c r="BV28" s="21"/>
      <c r="BW28" s="21"/>
    </row>
    <row r="29" spans="2:75" s="6" customFormat="1" ht="15">
      <c r="B29" s="48"/>
      <c r="C29" s="48"/>
      <c r="D29" s="48">
        <v>1</v>
      </c>
      <c r="E29" s="48">
        <v>2</v>
      </c>
      <c r="F29" s="48">
        <v>3</v>
      </c>
      <c r="G29" s="48">
        <v>4</v>
      </c>
      <c r="H29" s="48">
        <v>5</v>
      </c>
      <c r="I29" s="48">
        <v>6</v>
      </c>
      <c r="J29" s="48">
        <v>7</v>
      </c>
      <c r="K29" s="48">
        <v>8</v>
      </c>
      <c r="L29" s="48">
        <v>9</v>
      </c>
      <c r="M29" s="48">
        <v>10</v>
      </c>
      <c r="N29" s="48">
        <v>11</v>
      </c>
      <c r="O29" s="48">
        <v>12</v>
      </c>
      <c r="P29" s="50"/>
      <c r="Q29" s="19"/>
      <c r="R29" s="20"/>
      <c r="S29" s="22"/>
      <c r="T29" s="22"/>
      <c r="U29" s="22">
        <v>1</v>
      </c>
      <c r="V29" s="22">
        <v>2</v>
      </c>
      <c r="W29" s="22">
        <v>3</v>
      </c>
      <c r="X29" s="22">
        <v>4</v>
      </c>
      <c r="Y29" s="22">
        <v>5</v>
      </c>
      <c r="Z29" s="22">
        <v>6</v>
      </c>
      <c r="AA29" s="22">
        <v>7</v>
      </c>
      <c r="AB29" s="22">
        <v>8</v>
      </c>
      <c r="AC29" s="22">
        <v>9</v>
      </c>
      <c r="AD29" s="22">
        <v>10</v>
      </c>
      <c r="AE29" s="22">
        <v>11</v>
      </c>
      <c r="AF29" s="22">
        <v>12</v>
      </c>
      <c r="AG29" s="21"/>
      <c r="AH29" s="43" t="s">
        <v>195</v>
      </c>
      <c r="AI29" s="44">
        <f>+$O$51</f>
        <v>0</v>
      </c>
      <c r="AJ29" s="21"/>
      <c r="AK29" s="21"/>
      <c r="AN29" s="48"/>
      <c r="AO29" s="48"/>
      <c r="AP29" s="48">
        <v>1</v>
      </c>
      <c r="AQ29" s="48">
        <v>2</v>
      </c>
      <c r="AR29" s="48">
        <v>3</v>
      </c>
      <c r="AS29" s="48">
        <v>4</v>
      </c>
      <c r="AT29" s="48">
        <v>5</v>
      </c>
      <c r="AU29" s="48">
        <v>6</v>
      </c>
      <c r="AV29" s="48">
        <v>7</v>
      </c>
      <c r="AW29" s="48">
        <v>8</v>
      </c>
      <c r="AX29" s="48">
        <v>9</v>
      </c>
      <c r="AY29" s="48">
        <v>10</v>
      </c>
      <c r="AZ29" s="48">
        <v>11</v>
      </c>
      <c r="BA29" s="48">
        <v>12</v>
      </c>
      <c r="BB29" s="50"/>
      <c r="BC29" s="19"/>
      <c r="BD29" s="20"/>
      <c r="BE29" s="22"/>
      <c r="BF29" s="22"/>
      <c r="BG29" s="22">
        <v>1</v>
      </c>
      <c r="BH29" s="22">
        <v>2</v>
      </c>
      <c r="BI29" s="22">
        <v>3</v>
      </c>
      <c r="BJ29" s="22">
        <v>4</v>
      </c>
      <c r="BK29" s="22">
        <v>5</v>
      </c>
      <c r="BL29" s="22">
        <v>6</v>
      </c>
      <c r="BM29" s="22">
        <v>7</v>
      </c>
      <c r="BN29" s="22">
        <v>8</v>
      </c>
      <c r="BO29" s="22">
        <v>9</v>
      </c>
      <c r="BP29" s="22">
        <v>10</v>
      </c>
      <c r="BQ29" s="22">
        <v>11</v>
      </c>
      <c r="BR29" s="22">
        <v>12</v>
      </c>
      <c r="BS29" s="21"/>
      <c r="BT29" s="43" t="s">
        <v>195</v>
      </c>
      <c r="BU29" s="44">
        <f>+$BA$51</f>
        <v>0</v>
      </c>
      <c r="BV29" s="21"/>
      <c r="BW29" s="21"/>
    </row>
    <row r="30" spans="2:75" s="6" customFormat="1" ht="1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50"/>
      <c r="Q30" s="19"/>
      <c r="R30" s="20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1"/>
      <c r="AH30" s="43" t="s">
        <v>196</v>
      </c>
      <c r="AI30" s="44">
        <f>+$O$52</f>
        <v>0</v>
      </c>
      <c r="AJ30" s="21"/>
      <c r="AK30" s="21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50"/>
      <c r="BC30" s="19"/>
      <c r="BD30" s="20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1"/>
      <c r="BT30" s="43" t="s">
        <v>196</v>
      </c>
      <c r="BU30" s="44">
        <f>+$BA$52</f>
        <v>0</v>
      </c>
      <c r="BV30" s="21"/>
      <c r="BW30" s="21"/>
    </row>
    <row r="31" spans="2:75" s="6" customFormat="1" ht="15">
      <c r="B31" s="48" t="s">
        <v>0</v>
      </c>
      <c r="C31" s="48"/>
      <c r="D31" s="51" t="str">
        <f aca="true" t="shared" si="0" ref="D31:O38">+IF(U31=$T$21,$S$21,+IF(U31=$T$22,$S$22,+IF(U31=$T$23,$S$23,+IF(U31=$T$24,$S$24,"S"))))</f>
        <v>S</v>
      </c>
      <c r="E31" s="51" t="str">
        <f t="shared" si="0"/>
        <v>S</v>
      </c>
      <c r="F31" s="51" t="str">
        <f t="shared" si="0"/>
        <v>S</v>
      </c>
      <c r="G31" s="51" t="str">
        <f t="shared" si="0"/>
        <v>S</v>
      </c>
      <c r="H31" s="51" t="str">
        <f t="shared" si="0"/>
        <v>S</v>
      </c>
      <c r="I31" s="51" t="str">
        <f t="shared" si="0"/>
        <v>S</v>
      </c>
      <c r="J31" s="51" t="str">
        <f t="shared" si="0"/>
        <v>S</v>
      </c>
      <c r="K31" s="51" t="str">
        <f t="shared" si="0"/>
        <v>S</v>
      </c>
      <c r="L31" s="51" t="str">
        <f t="shared" si="0"/>
        <v>S</v>
      </c>
      <c r="M31" s="51" t="str">
        <f t="shared" si="0"/>
        <v>S</v>
      </c>
      <c r="N31" s="51" t="str">
        <f t="shared" si="0"/>
        <v>S</v>
      </c>
      <c r="O31" s="51" t="str">
        <f t="shared" si="0"/>
        <v>S</v>
      </c>
      <c r="P31" s="50"/>
      <c r="Q31" s="19"/>
      <c r="R31" s="20"/>
      <c r="S31" s="22" t="s">
        <v>0</v>
      </c>
      <c r="T31" s="22"/>
      <c r="U31" s="23" t="s">
        <v>11</v>
      </c>
      <c r="V31" s="23" t="s">
        <v>12</v>
      </c>
      <c r="W31" s="23" t="s">
        <v>13</v>
      </c>
      <c r="X31" s="23" t="s">
        <v>14</v>
      </c>
      <c r="Y31" s="23" t="s">
        <v>15</v>
      </c>
      <c r="Z31" s="23" t="s">
        <v>16</v>
      </c>
      <c r="AA31" s="23" t="s">
        <v>17</v>
      </c>
      <c r="AB31" s="23" t="s">
        <v>18</v>
      </c>
      <c r="AC31" s="23" t="s">
        <v>19</v>
      </c>
      <c r="AD31" s="23" t="s">
        <v>20</v>
      </c>
      <c r="AE31" s="23" t="s">
        <v>21</v>
      </c>
      <c r="AF31" s="23" t="s">
        <v>22</v>
      </c>
      <c r="AG31" s="21"/>
      <c r="AH31" s="43" t="s">
        <v>197</v>
      </c>
      <c r="AI31" s="44">
        <f>+$O$53</f>
        <v>0</v>
      </c>
      <c r="AJ31" s="21"/>
      <c r="AK31" s="21"/>
      <c r="AN31" s="48" t="s">
        <v>0</v>
      </c>
      <c r="AO31" s="48"/>
      <c r="AP31" s="51" t="str">
        <f>+IF(BG31=$BF$21,$BE$21,+IF(BG31=$BF$22,$BE$22,+IF(BG31=$BF$23,$BE$23,+IF(BG31=$BF$24,$BE$24,"S"))))</f>
        <v>S</v>
      </c>
      <c r="AQ31" s="51" t="str">
        <f aca="true" t="shared" si="1" ref="AQ31:BA38">+IF(BH31=$BF$21,$BE$21,+IF(BH31=$BF$22,$BE$22,+IF(BH31=$BF$23,$BE$23,+IF(BH31=$BF$24,$BE$24,"S"))))</f>
        <v>S</v>
      </c>
      <c r="AR31" s="51" t="str">
        <f t="shared" si="1"/>
        <v>S</v>
      </c>
      <c r="AS31" s="51" t="str">
        <f t="shared" si="1"/>
        <v>S</v>
      </c>
      <c r="AT31" s="51" t="str">
        <f t="shared" si="1"/>
        <v>S</v>
      </c>
      <c r="AU31" s="51" t="str">
        <f t="shared" si="1"/>
        <v>S</v>
      </c>
      <c r="AV31" s="51" t="str">
        <f t="shared" si="1"/>
        <v>S</v>
      </c>
      <c r="AW31" s="51" t="str">
        <f t="shared" si="1"/>
        <v>S</v>
      </c>
      <c r="AX31" s="51" t="str">
        <f t="shared" si="1"/>
        <v>S</v>
      </c>
      <c r="AY31" s="51" t="str">
        <f t="shared" si="1"/>
        <v>S</v>
      </c>
      <c r="AZ31" s="51" t="str">
        <f t="shared" si="1"/>
        <v>S</v>
      </c>
      <c r="BA31" s="51" t="str">
        <f t="shared" si="1"/>
        <v>S</v>
      </c>
      <c r="BB31" s="50"/>
      <c r="BC31" s="19"/>
      <c r="BD31" s="20"/>
      <c r="BE31" s="22" t="s">
        <v>0</v>
      </c>
      <c r="BF31" s="22"/>
      <c r="BG31" s="23" t="s">
        <v>11</v>
      </c>
      <c r="BH31" s="23" t="s">
        <v>12</v>
      </c>
      <c r="BI31" s="23" t="s">
        <v>13</v>
      </c>
      <c r="BJ31" s="23" t="s">
        <v>14</v>
      </c>
      <c r="BK31" s="23" t="s">
        <v>15</v>
      </c>
      <c r="BL31" s="23" t="s">
        <v>16</v>
      </c>
      <c r="BM31" s="23" t="s">
        <v>17</v>
      </c>
      <c r="BN31" s="23" t="s">
        <v>18</v>
      </c>
      <c r="BO31" s="23" t="s">
        <v>19</v>
      </c>
      <c r="BP31" s="23" t="s">
        <v>20</v>
      </c>
      <c r="BQ31" s="23" t="s">
        <v>21</v>
      </c>
      <c r="BR31" s="23" t="s">
        <v>22</v>
      </c>
      <c r="BS31" s="21"/>
      <c r="BT31" s="43" t="s">
        <v>197</v>
      </c>
      <c r="BU31" s="44">
        <f>+$BA$53</f>
        <v>0</v>
      </c>
      <c r="BV31" s="21"/>
      <c r="BW31" s="21"/>
    </row>
    <row r="32" spans="2:75" s="6" customFormat="1" ht="15">
      <c r="B32" s="48" t="s">
        <v>1</v>
      </c>
      <c r="C32" s="48"/>
      <c r="D32" s="51" t="str">
        <f t="shared" si="0"/>
        <v>S</v>
      </c>
      <c r="E32" s="51" t="str">
        <f t="shared" si="0"/>
        <v>S</v>
      </c>
      <c r="F32" s="51" t="str">
        <f t="shared" si="0"/>
        <v>S</v>
      </c>
      <c r="G32" s="51" t="str">
        <f t="shared" si="0"/>
        <v>S</v>
      </c>
      <c r="H32" s="51" t="str">
        <f t="shared" si="0"/>
        <v>S</v>
      </c>
      <c r="I32" s="51" t="str">
        <f t="shared" si="0"/>
        <v>S</v>
      </c>
      <c r="J32" s="51" t="str">
        <f t="shared" si="0"/>
        <v>S</v>
      </c>
      <c r="K32" s="51" t="str">
        <f t="shared" si="0"/>
        <v>S</v>
      </c>
      <c r="L32" s="51" t="str">
        <f t="shared" si="0"/>
        <v>S</v>
      </c>
      <c r="M32" s="51" t="str">
        <f t="shared" si="0"/>
        <v>S</v>
      </c>
      <c r="N32" s="51" t="str">
        <f t="shared" si="0"/>
        <v>S</v>
      </c>
      <c r="O32" s="51" t="str">
        <f t="shared" si="0"/>
        <v>S</v>
      </c>
      <c r="P32" s="50"/>
      <c r="Q32" s="19"/>
      <c r="R32" s="20"/>
      <c r="S32" s="22" t="s">
        <v>1</v>
      </c>
      <c r="T32" s="22"/>
      <c r="U32" s="23" t="s">
        <v>23</v>
      </c>
      <c r="V32" s="23" t="s">
        <v>24</v>
      </c>
      <c r="W32" s="23" t="s">
        <v>25</v>
      </c>
      <c r="X32" s="23" t="s">
        <v>26</v>
      </c>
      <c r="Y32" s="23" t="s">
        <v>27</v>
      </c>
      <c r="Z32" s="23" t="s">
        <v>28</v>
      </c>
      <c r="AA32" s="23" t="s">
        <v>29</v>
      </c>
      <c r="AB32" s="23" t="s">
        <v>30</v>
      </c>
      <c r="AC32" s="23" t="s">
        <v>31</v>
      </c>
      <c r="AD32" s="23" t="s">
        <v>32</v>
      </c>
      <c r="AE32" s="23" t="s">
        <v>33</v>
      </c>
      <c r="AF32" s="23" t="s">
        <v>34</v>
      </c>
      <c r="AG32" s="21"/>
      <c r="AH32" s="43" t="s">
        <v>198</v>
      </c>
      <c r="AI32" s="44">
        <f>+$O$54</f>
        <v>0</v>
      </c>
      <c r="AJ32" s="21"/>
      <c r="AK32" s="21"/>
      <c r="AN32" s="48" t="s">
        <v>1</v>
      </c>
      <c r="AO32" s="48"/>
      <c r="AP32" s="51" t="str">
        <f aca="true" t="shared" si="2" ref="AP32:AP38">+IF(BG32=$BF$21,$BE$21,+IF(BG32=$BF$22,$BE$22,+IF(BG32=$BF$23,$BE$23,+IF(BG32=$BF$24,$BE$24,"S"))))</f>
        <v>S</v>
      </c>
      <c r="AQ32" s="51" t="str">
        <f t="shared" si="1"/>
        <v>S</v>
      </c>
      <c r="AR32" s="51" t="str">
        <f t="shared" si="1"/>
        <v>S</v>
      </c>
      <c r="AS32" s="51" t="str">
        <f t="shared" si="1"/>
        <v>S</v>
      </c>
      <c r="AT32" s="51" t="str">
        <f t="shared" si="1"/>
        <v>S</v>
      </c>
      <c r="AU32" s="51" t="str">
        <f t="shared" si="1"/>
        <v>S</v>
      </c>
      <c r="AV32" s="51" t="str">
        <f t="shared" si="1"/>
        <v>S</v>
      </c>
      <c r="AW32" s="51" t="str">
        <f t="shared" si="1"/>
        <v>S</v>
      </c>
      <c r="AX32" s="51" t="str">
        <f t="shared" si="1"/>
        <v>S</v>
      </c>
      <c r="AY32" s="51" t="str">
        <f t="shared" si="1"/>
        <v>S</v>
      </c>
      <c r="AZ32" s="51" t="str">
        <f t="shared" si="1"/>
        <v>S</v>
      </c>
      <c r="BA32" s="51" t="str">
        <f t="shared" si="1"/>
        <v>S</v>
      </c>
      <c r="BB32" s="50"/>
      <c r="BC32" s="19"/>
      <c r="BD32" s="20"/>
      <c r="BE32" s="22" t="s">
        <v>1</v>
      </c>
      <c r="BF32" s="22"/>
      <c r="BG32" s="23" t="s">
        <v>23</v>
      </c>
      <c r="BH32" s="23" t="s">
        <v>24</v>
      </c>
      <c r="BI32" s="23" t="s">
        <v>25</v>
      </c>
      <c r="BJ32" s="23" t="s">
        <v>26</v>
      </c>
      <c r="BK32" s="23" t="s">
        <v>27</v>
      </c>
      <c r="BL32" s="23" t="s">
        <v>28</v>
      </c>
      <c r="BM32" s="23" t="s">
        <v>29</v>
      </c>
      <c r="BN32" s="23" t="s">
        <v>30</v>
      </c>
      <c r="BO32" s="23" t="s">
        <v>31</v>
      </c>
      <c r="BP32" s="23" t="s">
        <v>32</v>
      </c>
      <c r="BQ32" s="23" t="s">
        <v>33</v>
      </c>
      <c r="BR32" s="23" t="s">
        <v>34</v>
      </c>
      <c r="BS32" s="21"/>
      <c r="BT32" s="43" t="s">
        <v>198</v>
      </c>
      <c r="BU32" s="44">
        <f>+$BA$54</f>
        <v>0</v>
      </c>
      <c r="BV32" s="21"/>
      <c r="BW32" s="21"/>
    </row>
    <row r="33" spans="2:75" s="6" customFormat="1" ht="15">
      <c r="B33" s="48" t="s">
        <v>2</v>
      </c>
      <c r="C33" s="48"/>
      <c r="D33" s="51" t="str">
        <f t="shared" si="0"/>
        <v>S</v>
      </c>
      <c r="E33" s="51" t="str">
        <f t="shared" si="0"/>
        <v>S</v>
      </c>
      <c r="F33" s="51" t="str">
        <f t="shared" si="0"/>
        <v>S</v>
      </c>
      <c r="G33" s="51" t="str">
        <f t="shared" si="0"/>
        <v>S</v>
      </c>
      <c r="H33" s="51" t="str">
        <f t="shared" si="0"/>
        <v>S</v>
      </c>
      <c r="I33" s="51" t="str">
        <f t="shared" si="0"/>
        <v>S</v>
      </c>
      <c r="J33" s="51" t="str">
        <f t="shared" si="0"/>
        <v>S</v>
      </c>
      <c r="K33" s="51" t="str">
        <f t="shared" si="0"/>
        <v>S</v>
      </c>
      <c r="L33" s="51" t="str">
        <f t="shared" si="0"/>
        <v>S</v>
      </c>
      <c r="M33" s="51" t="str">
        <f t="shared" si="0"/>
        <v>S</v>
      </c>
      <c r="N33" s="51" t="str">
        <f t="shared" si="0"/>
        <v>S</v>
      </c>
      <c r="O33" s="51" t="str">
        <f t="shared" si="0"/>
        <v>S</v>
      </c>
      <c r="P33" s="50"/>
      <c r="Q33" s="19"/>
      <c r="R33" s="20"/>
      <c r="S33" s="22" t="s">
        <v>2</v>
      </c>
      <c r="T33" s="22"/>
      <c r="U33" s="23" t="s">
        <v>35</v>
      </c>
      <c r="V33" s="23" t="s">
        <v>36</v>
      </c>
      <c r="W33" s="23" t="s">
        <v>37</v>
      </c>
      <c r="X33" s="23" t="s">
        <v>38</v>
      </c>
      <c r="Y33" s="23" t="s">
        <v>39</v>
      </c>
      <c r="Z33" s="23" t="s">
        <v>40</v>
      </c>
      <c r="AA33" s="23" t="s">
        <v>41</v>
      </c>
      <c r="AB33" s="23" t="s">
        <v>42</v>
      </c>
      <c r="AC33" s="23" t="s">
        <v>43</v>
      </c>
      <c r="AD33" s="23" t="s">
        <v>44</v>
      </c>
      <c r="AE33" s="23" t="s">
        <v>45</v>
      </c>
      <c r="AF33" s="23" t="s">
        <v>46</v>
      </c>
      <c r="AG33" s="21"/>
      <c r="AH33" s="43" t="s">
        <v>199</v>
      </c>
      <c r="AI33" s="44">
        <f>+$O$55</f>
        <v>0</v>
      </c>
      <c r="AJ33" s="21"/>
      <c r="AK33" s="21"/>
      <c r="AN33" s="48" t="s">
        <v>2</v>
      </c>
      <c r="AO33" s="48"/>
      <c r="AP33" s="51" t="str">
        <f t="shared" si="2"/>
        <v>S</v>
      </c>
      <c r="AQ33" s="51" t="str">
        <f t="shared" si="1"/>
        <v>S</v>
      </c>
      <c r="AR33" s="51" t="str">
        <f t="shared" si="1"/>
        <v>S</v>
      </c>
      <c r="AS33" s="51" t="str">
        <f t="shared" si="1"/>
        <v>S</v>
      </c>
      <c r="AT33" s="51" t="str">
        <f t="shared" si="1"/>
        <v>S</v>
      </c>
      <c r="AU33" s="51" t="str">
        <f t="shared" si="1"/>
        <v>S</v>
      </c>
      <c r="AV33" s="51" t="str">
        <f t="shared" si="1"/>
        <v>S</v>
      </c>
      <c r="AW33" s="51" t="str">
        <f t="shared" si="1"/>
        <v>S</v>
      </c>
      <c r="AX33" s="51" t="str">
        <f t="shared" si="1"/>
        <v>S</v>
      </c>
      <c r="AY33" s="51" t="str">
        <f t="shared" si="1"/>
        <v>S</v>
      </c>
      <c r="AZ33" s="51" t="str">
        <f t="shared" si="1"/>
        <v>S</v>
      </c>
      <c r="BA33" s="51" t="str">
        <f t="shared" si="1"/>
        <v>S</v>
      </c>
      <c r="BB33" s="50"/>
      <c r="BC33" s="19"/>
      <c r="BD33" s="20"/>
      <c r="BE33" s="22" t="s">
        <v>2</v>
      </c>
      <c r="BF33" s="22"/>
      <c r="BG33" s="23" t="s">
        <v>35</v>
      </c>
      <c r="BH33" s="23" t="s">
        <v>36</v>
      </c>
      <c r="BI33" s="23" t="s">
        <v>37</v>
      </c>
      <c r="BJ33" s="23" t="s">
        <v>38</v>
      </c>
      <c r="BK33" s="23" t="s">
        <v>39</v>
      </c>
      <c r="BL33" s="23" t="s">
        <v>40</v>
      </c>
      <c r="BM33" s="23" t="s">
        <v>41</v>
      </c>
      <c r="BN33" s="23" t="s">
        <v>42</v>
      </c>
      <c r="BO33" s="23" t="s">
        <v>43</v>
      </c>
      <c r="BP33" s="23" t="s">
        <v>44</v>
      </c>
      <c r="BQ33" s="23" t="s">
        <v>45</v>
      </c>
      <c r="BR33" s="23" t="s">
        <v>46</v>
      </c>
      <c r="BS33" s="21"/>
      <c r="BT33" s="43" t="s">
        <v>199</v>
      </c>
      <c r="BU33" s="44">
        <f>+$BA$55</f>
        <v>0</v>
      </c>
      <c r="BV33" s="21"/>
      <c r="BW33" s="21"/>
    </row>
    <row r="34" spans="2:75" s="6" customFormat="1" ht="15">
      <c r="B34" s="48" t="s">
        <v>3</v>
      </c>
      <c r="C34" s="48"/>
      <c r="D34" s="51" t="str">
        <f t="shared" si="0"/>
        <v>S</v>
      </c>
      <c r="E34" s="51" t="str">
        <f t="shared" si="0"/>
        <v>S</v>
      </c>
      <c r="F34" s="51" t="str">
        <f t="shared" si="0"/>
        <v>S</v>
      </c>
      <c r="G34" s="51" t="str">
        <f t="shared" si="0"/>
        <v>S</v>
      </c>
      <c r="H34" s="51" t="str">
        <f t="shared" si="0"/>
        <v>S</v>
      </c>
      <c r="I34" s="51" t="str">
        <f t="shared" si="0"/>
        <v>S</v>
      </c>
      <c r="J34" s="51" t="str">
        <f t="shared" si="0"/>
        <v>S</v>
      </c>
      <c r="K34" s="51" t="str">
        <f t="shared" si="0"/>
        <v>S</v>
      </c>
      <c r="L34" s="51" t="str">
        <f t="shared" si="0"/>
        <v>S</v>
      </c>
      <c r="M34" s="51" t="str">
        <f t="shared" si="0"/>
        <v>S</v>
      </c>
      <c r="N34" s="51" t="str">
        <f t="shared" si="0"/>
        <v>S</v>
      </c>
      <c r="O34" s="51" t="str">
        <f t="shared" si="0"/>
        <v>S</v>
      </c>
      <c r="P34" s="50"/>
      <c r="Q34" s="19"/>
      <c r="R34" s="20"/>
      <c r="S34" s="22" t="s">
        <v>3</v>
      </c>
      <c r="T34" s="22"/>
      <c r="U34" s="23" t="s">
        <v>47</v>
      </c>
      <c r="V34" s="23" t="s">
        <v>48</v>
      </c>
      <c r="W34" s="23" t="s">
        <v>49</v>
      </c>
      <c r="X34" s="23" t="s">
        <v>50</v>
      </c>
      <c r="Y34" s="23" t="s">
        <v>51</v>
      </c>
      <c r="Z34" s="23" t="s">
        <v>52</v>
      </c>
      <c r="AA34" s="23" t="s">
        <v>53</v>
      </c>
      <c r="AB34" s="23" t="s">
        <v>54</v>
      </c>
      <c r="AC34" s="23" t="s">
        <v>55</v>
      </c>
      <c r="AD34" s="23" t="s">
        <v>56</v>
      </c>
      <c r="AE34" s="23" t="s">
        <v>57</v>
      </c>
      <c r="AF34" s="23" t="s">
        <v>58</v>
      </c>
      <c r="AG34" s="21"/>
      <c r="AH34" s="43" t="s">
        <v>200</v>
      </c>
      <c r="AI34" s="44">
        <f>+$O$56</f>
        <v>0</v>
      </c>
      <c r="AJ34" s="21"/>
      <c r="AK34" s="21"/>
      <c r="AN34" s="48" t="s">
        <v>3</v>
      </c>
      <c r="AO34" s="48"/>
      <c r="AP34" s="51" t="str">
        <f t="shared" si="2"/>
        <v>S</v>
      </c>
      <c r="AQ34" s="51" t="str">
        <f t="shared" si="1"/>
        <v>S</v>
      </c>
      <c r="AR34" s="51" t="str">
        <f t="shared" si="1"/>
        <v>S</v>
      </c>
      <c r="AS34" s="51" t="str">
        <f t="shared" si="1"/>
        <v>S</v>
      </c>
      <c r="AT34" s="51" t="str">
        <f t="shared" si="1"/>
        <v>S</v>
      </c>
      <c r="AU34" s="51" t="str">
        <f t="shared" si="1"/>
        <v>S</v>
      </c>
      <c r="AV34" s="51" t="str">
        <f t="shared" si="1"/>
        <v>S</v>
      </c>
      <c r="AW34" s="51" t="str">
        <f t="shared" si="1"/>
        <v>S</v>
      </c>
      <c r="AX34" s="51" t="str">
        <f t="shared" si="1"/>
        <v>S</v>
      </c>
      <c r="AY34" s="51" t="str">
        <f t="shared" si="1"/>
        <v>S</v>
      </c>
      <c r="AZ34" s="51" t="str">
        <f t="shared" si="1"/>
        <v>S</v>
      </c>
      <c r="BA34" s="51" t="str">
        <f t="shared" si="1"/>
        <v>S</v>
      </c>
      <c r="BB34" s="50"/>
      <c r="BC34" s="19"/>
      <c r="BD34" s="20"/>
      <c r="BE34" s="22" t="s">
        <v>3</v>
      </c>
      <c r="BF34" s="22"/>
      <c r="BG34" s="23" t="s">
        <v>47</v>
      </c>
      <c r="BH34" s="23" t="s">
        <v>48</v>
      </c>
      <c r="BI34" s="23" t="s">
        <v>49</v>
      </c>
      <c r="BJ34" s="23" t="s">
        <v>50</v>
      </c>
      <c r="BK34" s="23" t="s">
        <v>51</v>
      </c>
      <c r="BL34" s="23" t="s">
        <v>52</v>
      </c>
      <c r="BM34" s="23" t="s">
        <v>53</v>
      </c>
      <c r="BN34" s="23" t="s">
        <v>54</v>
      </c>
      <c r="BO34" s="23" t="s">
        <v>55</v>
      </c>
      <c r="BP34" s="23" t="s">
        <v>56</v>
      </c>
      <c r="BQ34" s="23" t="s">
        <v>57</v>
      </c>
      <c r="BR34" s="23" t="s">
        <v>58</v>
      </c>
      <c r="BS34" s="21"/>
      <c r="BT34" s="43" t="s">
        <v>200</v>
      </c>
      <c r="BU34" s="44">
        <f>+$BA$56</f>
        <v>0</v>
      </c>
      <c r="BV34" s="21"/>
      <c r="BW34" s="21"/>
    </row>
    <row r="35" spans="2:75" s="6" customFormat="1" ht="15">
      <c r="B35" s="48" t="s">
        <v>4</v>
      </c>
      <c r="C35" s="48"/>
      <c r="D35" s="51" t="str">
        <f t="shared" si="0"/>
        <v>S</v>
      </c>
      <c r="E35" s="51" t="str">
        <f t="shared" si="0"/>
        <v>S</v>
      </c>
      <c r="F35" s="51" t="str">
        <f t="shared" si="0"/>
        <v>S</v>
      </c>
      <c r="G35" s="51" t="str">
        <f t="shared" si="0"/>
        <v>S</v>
      </c>
      <c r="H35" s="51" t="str">
        <f t="shared" si="0"/>
        <v>S</v>
      </c>
      <c r="I35" s="51" t="str">
        <f t="shared" si="0"/>
        <v>S</v>
      </c>
      <c r="J35" s="51" t="str">
        <f t="shared" si="0"/>
        <v>S</v>
      </c>
      <c r="K35" s="51" t="str">
        <f t="shared" si="0"/>
        <v>S</v>
      </c>
      <c r="L35" s="51" t="str">
        <f t="shared" si="0"/>
        <v>S</v>
      </c>
      <c r="M35" s="51" t="str">
        <f t="shared" si="0"/>
        <v>S</v>
      </c>
      <c r="N35" s="51" t="str">
        <f t="shared" si="0"/>
        <v>S</v>
      </c>
      <c r="O35" s="51" t="str">
        <f t="shared" si="0"/>
        <v>S</v>
      </c>
      <c r="P35" s="50"/>
      <c r="Q35" s="19"/>
      <c r="R35" s="20"/>
      <c r="S35" s="22" t="s">
        <v>4</v>
      </c>
      <c r="T35" s="22"/>
      <c r="U35" s="23" t="s">
        <v>59</v>
      </c>
      <c r="V35" s="23" t="s">
        <v>60</v>
      </c>
      <c r="W35" s="23" t="s">
        <v>61</v>
      </c>
      <c r="X35" s="23" t="s">
        <v>62</v>
      </c>
      <c r="Y35" s="23" t="s">
        <v>63</v>
      </c>
      <c r="Z35" s="23" t="s">
        <v>64</v>
      </c>
      <c r="AA35" s="23" t="s">
        <v>65</v>
      </c>
      <c r="AB35" s="23" t="s">
        <v>66</v>
      </c>
      <c r="AC35" s="23" t="s">
        <v>67</v>
      </c>
      <c r="AD35" s="23" t="s">
        <v>68</v>
      </c>
      <c r="AE35" s="23" t="s">
        <v>69</v>
      </c>
      <c r="AF35" s="23" t="s">
        <v>70</v>
      </c>
      <c r="AG35" s="21"/>
      <c r="AH35" s="43" t="s">
        <v>201</v>
      </c>
      <c r="AI35" s="44">
        <f>+$O$57</f>
        <v>0</v>
      </c>
      <c r="AJ35" s="21"/>
      <c r="AK35" s="21"/>
      <c r="AN35" s="48" t="s">
        <v>4</v>
      </c>
      <c r="AO35" s="48"/>
      <c r="AP35" s="51" t="str">
        <f t="shared" si="2"/>
        <v>S</v>
      </c>
      <c r="AQ35" s="51" t="str">
        <f t="shared" si="1"/>
        <v>S</v>
      </c>
      <c r="AR35" s="51" t="str">
        <f t="shared" si="1"/>
        <v>S</v>
      </c>
      <c r="AS35" s="51" t="str">
        <f t="shared" si="1"/>
        <v>S</v>
      </c>
      <c r="AT35" s="51" t="str">
        <f t="shared" si="1"/>
        <v>S</v>
      </c>
      <c r="AU35" s="51" t="str">
        <f t="shared" si="1"/>
        <v>S</v>
      </c>
      <c r="AV35" s="51" t="str">
        <f t="shared" si="1"/>
        <v>S</v>
      </c>
      <c r="AW35" s="51" t="str">
        <f t="shared" si="1"/>
        <v>S</v>
      </c>
      <c r="AX35" s="51" t="str">
        <f t="shared" si="1"/>
        <v>S</v>
      </c>
      <c r="AY35" s="51" t="str">
        <f t="shared" si="1"/>
        <v>S</v>
      </c>
      <c r="AZ35" s="51" t="str">
        <f t="shared" si="1"/>
        <v>S</v>
      </c>
      <c r="BA35" s="51" t="str">
        <f t="shared" si="1"/>
        <v>S</v>
      </c>
      <c r="BB35" s="50"/>
      <c r="BC35" s="19"/>
      <c r="BD35" s="20"/>
      <c r="BE35" s="22" t="s">
        <v>4</v>
      </c>
      <c r="BF35" s="22"/>
      <c r="BG35" s="23" t="s">
        <v>59</v>
      </c>
      <c r="BH35" s="23" t="s">
        <v>60</v>
      </c>
      <c r="BI35" s="23" t="s">
        <v>61</v>
      </c>
      <c r="BJ35" s="23" t="s">
        <v>62</v>
      </c>
      <c r="BK35" s="23" t="s">
        <v>63</v>
      </c>
      <c r="BL35" s="23" t="s">
        <v>64</v>
      </c>
      <c r="BM35" s="23" t="s">
        <v>65</v>
      </c>
      <c r="BN35" s="23" t="s">
        <v>66</v>
      </c>
      <c r="BO35" s="23" t="s">
        <v>67</v>
      </c>
      <c r="BP35" s="23" t="s">
        <v>68</v>
      </c>
      <c r="BQ35" s="23" t="s">
        <v>69</v>
      </c>
      <c r="BR35" s="23" t="s">
        <v>70</v>
      </c>
      <c r="BS35" s="21"/>
      <c r="BT35" s="43" t="s">
        <v>201</v>
      </c>
      <c r="BU35" s="44">
        <f>+$BA$57</f>
        <v>0</v>
      </c>
      <c r="BV35" s="21"/>
      <c r="BW35" s="21"/>
    </row>
    <row r="36" spans="2:75" s="6" customFormat="1" ht="15">
      <c r="B36" s="48" t="s">
        <v>5</v>
      </c>
      <c r="C36" s="48"/>
      <c r="D36" s="51" t="str">
        <f t="shared" si="0"/>
        <v>S</v>
      </c>
      <c r="E36" s="51" t="str">
        <f t="shared" si="0"/>
        <v>S</v>
      </c>
      <c r="F36" s="51" t="str">
        <f t="shared" si="0"/>
        <v>S</v>
      </c>
      <c r="G36" s="51" t="str">
        <f t="shared" si="0"/>
        <v>S</v>
      </c>
      <c r="H36" s="51" t="str">
        <f t="shared" si="0"/>
        <v>S</v>
      </c>
      <c r="I36" s="51" t="str">
        <f t="shared" si="0"/>
        <v>S</v>
      </c>
      <c r="J36" s="51" t="str">
        <f t="shared" si="0"/>
        <v>S</v>
      </c>
      <c r="K36" s="51" t="str">
        <f t="shared" si="0"/>
        <v>S</v>
      </c>
      <c r="L36" s="51" t="str">
        <f t="shared" si="0"/>
        <v>S</v>
      </c>
      <c r="M36" s="51" t="str">
        <f t="shared" si="0"/>
        <v>S</v>
      </c>
      <c r="N36" s="51" t="str">
        <f t="shared" si="0"/>
        <v>S</v>
      </c>
      <c r="O36" s="51" t="str">
        <f t="shared" si="0"/>
        <v>S</v>
      </c>
      <c r="P36" s="50"/>
      <c r="Q36" s="19"/>
      <c r="R36" s="20"/>
      <c r="S36" s="22" t="s">
        <v>5</v>
      </c>
      <c r="T36" s="22"/>
      <c r="U36" s="23" t="s">
        <v>71</v>
      </c>
      <c r="V36" s="23" t="s">
        <v>72</v>
      </c>
      <c r="W36" s="23" t="s">
        <v>73</v>
      </c>
      <c r="X36" s="23" t="s">
        <v>74</v>
      </c>
      <c r="Y36" s="23" t="s">
        <v>75</v>
      </c>
      <c r="Z36" s="23" t="s">
        <v>76</v>
      </c>
      <c r="AA36" s="23" t="s">
        <v>77</v>
      </c>
      <c r="AB36" s="23" t="s">
        <v>78</v>
      </c>
      <c r="AC36" s="23" t="s">
        <v>79</v>
      </c>
      <c r="AD36" s="23" t="s">
        <v>80</v>
      </c>
      <c r="AE36" s="23" t="s">
        <v>81</v>
      </c>
      <c r="AF36" s="23" t="s">
        <v>82</v>
      </c>
      <c r="AG36" s="21"/>
      <c r="AH36" s="43" t="s">
        <v>108</v>
      </c>
      <c r="AI36" s="44">
        <f>+$D$50</f>
        <v>0</v>
      </c>
      <c r="AJ36" s="21"/>
      <c r="AK36" s="21"/>
      <c r="AN36" s="48" t="s">
        <v>5</v>
      </c>
      <c r="AO36" s="48"/>
      <c r="AP36" s="51" t="str">
        <f t="shared" si="2"/>
        <v>S</v>
      </c>
      <c r="AQ36" s="51" t="str">
        <f t="shared" si="1"/>
        <v>S</v>
      </c>
      <c r="AR36" s="51" t="str">
        <f t="shared" si="1"/>
        <v>S</v>
      </c>
      <c r="AS36" s="51" t="str">
        <f t="shared" si="1"/>
        <v>S</v>
      </c>
      <c r="AT36" s="51" t="str">
        <f t="shared" si="1"/>
        <v>S</v>
      </c>
      <c r="AU36" s="51" t="str">
        <f t="shared" si="1"/>
        <v>S</v>
      </c>
      <c r="AV36" s="51" t="str">
        <f t="shared" si="1"/>
        <v>S</v>
      </c>
      <c r="AW36" s="51" t="str">
        <f t="shared" si="1"/>
        <v>S</v>
      </c>
      <c r="AX36" s="51" t="str">
        <f t="shared" si="1"/>
        <v>S</v>
      </c>
      <c r="AY36" s="51" t="str">
        <f t="shared" si="1"/>
        <v>S</v>
      </c>
      <c r="AZ36" s="51" t="str">
        <f t="shared" si="1"/>
        <v>S</v>
      </c>
      <c r="BA36" s="51" t="str">
        <f t="shared" si="1"/>
        <v>S</v>
      </c>
      <c r="BB36" s="50"/>
      <c r="BC36" s="19"/>
      <c r="BD36" s="20"/>
      <c r="BE36" s="22" t="s">
        <v>5</v>
      </c>
      <c r="BF36" s="22"/>
      <c r="BG36" s="23" t="s">
        <v>71</v>
      </c>
      <c r="BH36" s="23" t="s">
        <v>72</v>
      </c>
      <c r="BI36" s="23" t="s">
        <v>73</v>
      </c>
      <c r="BJ36" s="23" t="s">
        <v>74</v>
      </c>
      <c r="BK36" s="23" t="s">
        <v>75</v>
      </c>
      <c r="BL36" s="23" t="s">
        <v>76</v>
      </c>
      <c r="BM36" s="23" t="s">
        <v>77</v>
      </c>
      <c r="BN36" s="23" t="s">
        <v>78</v>
      </c>
      <c r="BO36" s="23" t="s">
        <v>79</v>
      </c>
      <c r="BP36" s="23" t="s">
        <v>80</v>
      </c>
      <c r="BQ36" s="23" t="s">
        <v>81</v>
      </c>
      <c r="BR36" s="23" t="s">
        <v>82</v>
      </c>
      <c r="BS36" s="21"/>
      <c r="BT36" s="43" t="s">
        <v>108</v>
      </c>
      <c r="BU36" s="44">
        <f>+$AP$50</f>
        <v>0</v>
      </c>
      <c r="BV36" s="21"/>
      <c r="BW36" s="21"/>
    </row>
    <row r="37" spans="2:75" s="6" customFormat="1" ht="15">
      <c r="B37" s="48" t="s">
        <v>6</v>
      </c>
      <c r="C37" s="48"/>
      <c r="D37" s="51" t="str">
        <f t="shared" si="0"/>
        <v>S</v>
      </c>
      <c r="E37" s="51" t="str">
        <f t="shared" si="0"/>
        <v>S</v>
      </c>
      <c r="F37" s="51" t="str">
        <f t="shared" si="0"/>
        <v>S</v>
      </c>
      <c r="G37" s="51" t="str">
        <f t="shared" si="0"/>
        <v>S</v>
      </c>
      <c r="H37" s="51" t="str">
        <f t="shared" si="0"/>
        <v>S</v>
      </c>
      <c r="I37" s="51" t="str">
        <f t="shared" si="0"/>
        <v>S</v>
      </c>
      <c r="J37" s="51" t="str">
        <f t="shared" si="0"/>
        <v>S</v>
      </c>
      <c r="K37" s="51" t="str">
        <f t="shared" si="0"/>
        <v>S</v>
      </c>
      <c r="L37" s="51" t="str">
        <f t="shared" si="0"/>
        <v>S</v>
      </c>
      <c r="M37" s="51" t="str">
        <f t="shared" si="0"/>
        <v>S</v>
      </c>
      <c r="N37" s="51" t="str">
        <f t="shared" si="0"/>
        <v>S</v>
      </c>
      <c r="O37" s="51" t="str">
        <f t="shared" si="0"/>
        <v>S</v>
      </c>
      <c r="P37" s="50"/>
      <c r="Q37" s="19"/>
      <c r="R37" s="20"/>
      <c r="S37" s="22" t="s">
        <v>6</v>
      </c>
      <c r="T37" s="22"/>
      <c r="U37" s="23" t="s">
        <v>83</v>
      </c>
      <c r="V37" s="23" t="s">
        <v>84</v>
      </c>
      <c r="W37" s="23" t="s">
        <v>85</v>
      </c>
      <c r="X37" s="23" t="s">
        <v>86</v>
      </c>
      <c r="Y37" s="23" t="s">
        <v>87</v>
      </c>
      <c r="Z37" s="23" t="s">
        <v>88</v>
      </c>
      <c r="AA37" s="23" t="s">
        <v>89</v>
      </c>
      <c r="AB37" s="23" t="s">
        <v>90</v>
      </c>
      <c r="AC37" s="23" t="s">
        <v>91</v>
      </c>
      <c r="AD37" s="23" t="s">
        <v>92</v>
      </c>
      <c r="AE37" s="23" t="s">
        <v>93</v>
      </c>
      <c r="AF37" s="23" t="s">
        <v>94</v>
      </c>
      <c r="AG37" s="21"/>
      <c r="AH37" s="43" t="s">
        <v>109</v>
      </c>
      <c r="AI37" s="44">
        <f>+$D$51</f>
        <v>0</v>
      </c>
      <c r="AJ37" s="21"/>
      <c r="AK37" s="21"/>
      <c r="AN37" s="48" t="s">
        <v>6</v>
      </c>
      <c r="AO37" s="48"/>
      <c r="AP37" s="51" t="str">
        <f t="shared" si="2"/>
        <v>S</v>
      </c>
      <c r="AQ37" s="51" t="str">
        <f t="shared" si="1"/>
        <v>S</v>
      </c>
      <c r="AR37" s="51" t="str">
        <f t="shared" si="1"/>
        <v>S</v>
      </c>
      <c r="AS37" s="51" t="str">
        <f t="shared" si="1"/>
        <v>S</v>
      </c>
      <c r="AT37" s="51" t="str">
        <f t="shared" si="1"/>
        <v>S</v>
      </c>
      <c r="AU37" s="51" t="str">
        <f t="shared" si="1"/>
        <v>S</v>
      </c>
      <c r="AV37" s="51" t="str">
        <f t="shared" si="1"/>
        <v>S</v>
      </c>
      <c r="AW37" s="51" t="str">
        <f t="shared" si="1"/>
        <v>S</v>
      </c>
      <c r="AX37" s="51" t="str">
        <f t="shared" si="1"/>
        <v>S</v>
      </c>
      <c r="AY37" s="51" t="str">
        <f t="shared" si="1"/>
        <v>S</v>
      </c>
      <c r="AZ37" s="51" t="str">
        <f t="shared" si="1"/>
        <v>S</v>
      </c>
      <c r="BA37" s="51" t="str">
        <f t="shared" si="1"/>
        <v>S</v>
      </c>
      <c r="BB37" s="50"/>
      <c r="BC37" s="19"/>
      <c r="BD37" s="20"/>
      <c r="BE37" s="22" t="s">
        <v>6</v>
      </c>
      <c r="BF37" s="22"/>
      <c r="BG37" s="23" t="s">
        <v>83</v>
      </c>
      <c r="BH37" s="23" t="s">
        <v>84</v>
      </c>
      <c r="BI37" s="23" t="s">
        <v>85</v>
      </c>
      <c r="BJ37" s="23" t="s">
        <v>86</v>
      </c>
      <c r="BK37" s="23" t="s">
        <v>87</v>
      </c>
      <c r="BL37" s="23" t="s">
        <v>88</v>
      </c>
      <c r="BM37" s="23" t="s">
        <v>89</v>
      </c>
      <c r="BN37" s="23" t="s">
        <v>90</v>
      </c>
      <c r="BO37" s="23" t="s">
        <v>91</v>
      </c>
      <c r="BP37" s="23" t="s">
        <v>92</v>
      </c>
      <c r="BQ37" s="23" t="s">
        <v>93</v>
      </c>
      <c r="BR37" s="23" t="s">
        <v>94</v>
      </c>
      <c r="BS37" s="21"/>
      <c r="BT37" s="43" t="s">
        <v>109</v>
      </c>
      <c r="BU37" s="44">
        <f>+$AP$51</f>
        <v>0</v>
      </c>
      <c r="BV37" s="21"/>
      <c r="BW37" s="21"/>
    </row>
    <row r="38" spans="2:75" s="6" customFormat="1" ht="15">
      <c r="B38" s="48" t="s">
        <v>7</v>
      </c>
      <c r="C38" s="48"/>
      <c r="D38" s="51" t="str">
        <f t="shared" si="0"/>
        <v>S</v>
      </c>
      <c r="E38" s="51" t="str">
        <f t="shared" si="0"/>
        <v>S</v>
      </c>
      <c r="F38" s="51" t="str">
        <f t="shared" si="0"/>
        <v>S</v>
      </c>
      <c r="G38" s="51" t="str">
        <f t="shared" si="0"/>
        <v>S</v>
      </c>
      <c r="H38" s="51" t="str">
        <f t="shared" si="0"/>
        <v>S</v>
      </c>
      <c r="I38" s="51" t="str">
        <f t="shared" si="0"/>
        <v>S</v>
      </c>
      <c r="J38" s="51" t="str">
        <f t="shared" si="0"/>
        <v>S</v>
      </c>
      <c r="K38" s="51" t="str">
        <f t="shared" si="0"/>
        <v>S</v>
      </c>
      <c r="L38" s="51" t="str">
        <f t="shared" si="0"/>
        <v>S</v>
      </c>
      <c r="M38" s="51" t="str">
        <f t="shared" si="0"/>
        <v>S</v>
      </c>
      <c r="N38" s="51" t="str">
        <f t="shared" si="0"/>
        <v>S</v>
      </c>
      <c r="O38" s="51" t="str">
        <f t="shared" si="0"/>
        <v>S</v>
      </c>
      <c r="P38" s="50"/>
      <c r="Q38" s="19"/>
      <c r="R38" s="20"/>
      <c r="S38" s="22" t="s">
        <v>7</v>
      </c>
      <c r="T38" s="22"/>
      <c r="U38" s="23" t="s">
        <v>95</v>
      </c>
      <c r="V38" s="23" t="s">
        <v>96</v>
      </c>
      <c r="W38" s="23" t="s">
        <v>97</v>
      </c>
      <c r="X38" s="23" t="s">
        <v>98</v>
      </c>
      <c r="Y38" s="23" t="s">
        <v>99</v>
      </c>
      <c r="Z38" s="23" t="s">
        <v>100</v>
      </c>
      <c r="AA38" s="23" t="s">
        <v>101</v>
      </c>
      <c r="AB38" s="23" t="s">
        <v>102</v>
      </c>
      <c r="AC38" s="23" t="s">
        <v>103</v>
      </c>
      <c r="AD38" s="23" t="s">
        <v>104</v>
      </c>
      <c r="AE38" s="23" t="s">
        <v>105</v>
      </c>
      <c r="AF38" s="23" t="s">
        <v>106</v>
      </c>
      <c r="AG38" s="21"/>
      <c r="AH38" s="43" t="s">
        <v>110</v>
      </c>
      <c r="AI38" s="44">
        <f>+$D$52</f>
        <v>0</v>
      </c>
      <c r="AJ38" s="21"/>
      <c r="AK38" s="21"/>
      <c r="AN38" s="48" t="s">
        <v>7</v>
      </c>
      <c r="AO38" s="48"/>
      <c r="AP38" s="51" t="str">
        <f t="shared" si="2"/>
        <v>S</v>
      </c>
      <c r="AQ38" s="51" t="str">
        <f t="shared" si="1"/>
        <v>S</v>
      </c>
      <c r="AR38" s="51" t="str">
        <f t="shared" si="1"/>
        <v>S</v>
      </c>
      <c r="AS38" s="51" t="str">
        <f t="shared" si="1"/>
        <v>S</v>
      </c>
      <c r="AT38" s="51" t="str">
        <f t="shared" si="1"/>
        <v>S</v>
      </c>
      <c r="AU38" s="51" t="str">
        <f t="shared" si="1"/>
        <v>S</v>
      </c>
      <c r="AV38" s="51" t="str">
        <f t="shared" si="1"/>
        <v>S</v>
      </c>
      <c r="AW38" s="51" t="str">
        <f t="shared" si="1"/>
        <v>S</v>
      </c>
      <c r="AX38" s="51" t="str">
        <f t="shared" si="1"/>
        <v>S</v>
      </c>
      <c r="AY38" s="51" t="str">
        <f t="shared" si="1"/>
        <v>S</v>
      </c>
      <c r="AZ38" s="51" t="str">
        <f t="shared" si="1"/>
        <v>S</v>
      </c>
      <c r="BA38" s="51" t="str">
        <f t="shared" si="1"/>
        <v>S</v>
      </c>
      <c r="BB38" s="50"/>
      <c r="BC38" s="19"/>
      <c r="BD38" s="20"/>
      <c r="BE38" s="22" t="s">
        <v>7</v>
      </c>
      <c r="BF38" s="22"/>
      <c r="BG38" s="23" t="s">
        <v>95</v>
      </c>
      <c r="BH38" s="23" t="s">
        <v>96</v>
      </c>
      <c r="BI38" s="23" t="s">
        <v>97</v>
      </c>
      <c r="BJ38" s="23" t="s">
        <v>98</v>
      </c>
      <c r="BK38" s="23" t="s">
        <v>99</v>
      </c>
      <c r="BL38" s="23" t="s">
        <v>100</v>
      </c>
      <c r="BM38" s="23" t="s">
        <v>101</v>
      </c>
      <c r="BN38" s="23" t="s">
        <v>102</v>
      </c>
      <c r="BO38" s="23" t="s">
        <v>103</v>
      </c>
      <c r="BP38" s="23" t="s">
        <v>104</v>
      </c>
      <c r="BQ38" s="23" t="s">
        <v>105</v>
      </c>
      <c r="BR38" s="23" t="s">
        <v>106</v>
      </c>
      <c r="BS38" s="21"/>
      <c r="BT38" s="43" t="s">
        <v>110</v>
      </c>
      <c r="BU38" s="44">
        <f>+$AP$52</f>
        <v>0</v>
      </c>
      <c r="BV38" s="21"/>
      <c r="BW38" s="21"/>
    </row>
    <row r="39" spans="2:75" s="6" customFormat="1" ht="15">
      <c r="B39" s="48"/>
      <c r="C39" s="48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19"/>
      <c r="R39" s="20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43" t="s">
        <v>111</v>
      </c>
      <c r="AI39" s="44">
        <f>+$D$53</f>
        <v>0</v>
      </c>
      <c r="AJ39" s="21"/>
      <c r="AK39" s="21"/>
      <c r="AN39" s="48"/>
      <c r="AO39" s="48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19"/>
      <c r="BD39" s="20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43" t="s">
        <v>111</v>
      </c>
      <c r="BU39" s="44">
        <f>+$AP$53</f>
        <v>0</v>
      </c>
      <c r="BV39" s="21"/>
      <c r="BW39" s="21"/>
    </row>
    <row r="40" spans="34:73" ht="15">
      <c r="AH40" s="43" t="s">
        <v>112</v>
      </c>
      <c r="AI40" s="44">
        <f>+$D$54</f>
        <v>0</v>
      </c>
      <c r="BT40" s="43" t="s">
        <v>112</v>
      </c>
      <c r="BU40" s="44">
        <f>+$AP$54</f>
        <v>0</v>
      </c>
    </row>
    <row r="41" spans="34:73" ht="15">
      <c r="AH41" s="43" t="s">
        <v>113</v>
      </c>
      <c r="AI41" s="44">
        <f>+$D$55</f>
        <v>0</v>
      </c>
      <c r="BT41" s="43" t="s">
        <v>113</v>
      </c>
      <c r="BU41" s="44">
        <f>+$AP$55</f>
        <v>0</v>
      </c>
    </row>
    <row r="42" spans="2:73" ht="23.25">
      <c r="B42" s="61" t="s">
        <v>231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S42" s="67" t="s">
        <v>204</v>
      </c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H42" s="43" t="s">
        <v>114</v>
      </c>
      <c r="AI42" s="44">
        <f>+$D$56</f>
        <v>0</v>
      </c>
      <c r="AN42" s="61" t="s">
        <v>231</v>
      </c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E42" s="67" t="s">
        <v>204</v>
      </c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T42" s="43" t="s">
        <v>114</v>
      </c>
      <c r="BU42" s="44">
        <f>+$AP$56</f>
        <v>0</v>
      </c>
    </row>
    <row r="43" spans="2:73" ht="15">
      <c r="B43" s="62" t="s">
        <v>232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H43" s="43" t="s">
        <v>115</v>
      </c>
      <c r="AI43" s="44">
        <f>+$D$57</f>
        <v>0</v>
      </c>
      <c r="AN43" s="62" t="s">
        <v>232</v>
      </c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T43" s="43" t="s">
        <v>115</v>
      </c>
      <c r="BU43" s="44">
        <f>+$AP$57</f>
        <v>0</v>
      </c>
    </row>
    <row r="44" spans="34:73" ht="15">
      <c r="AH44" s="43" t="s">
        <v>116</v>
      </c>
      <c r="AI44" s="44">
        <f>+$E$50</f>
        <v>0</v>
      </c>
      <c r="BT44" s="43" t="s">
        <v>116</v>
      </c>
      <c r="BU44" s="44">
        <f>+$AQ$50</f>
        <v>0</v>
      </c>
    </row>
    <row r="45" spans="2:73" ht="15">
      <c r="B45" s="52"/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AH45" s="43" t="s">
        <v>117</v>
      </c>
      <c r="AI45" s="44">
        <f>+$E$51</f>
        <v>0</v>
      </c>
      <c r="AN45" s="52"/>
      <c r="AO45" s="52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T45" s="43" t="s">
        <v>117</v>
      </c>
      <c r="BU45" s="44">
        <f>+$AQ$51</f>
        <v>0</v>
      </c>
    </row>
    <row r="46" spans="2:73" ht="15">
      <c r="B46" s="52"/>
      <c r="C46" s="52"/>
      <c r="D46" s="68" t="s">
        <v>233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53"/>
      <c r="AH46" s="43" t="s">
        <v>118</v>
      </c>
      <c r="AI46" s="44">
        <f>+$E$52</f>
        <v>0</v>
      </c>
      <c r="AN46" s="52"/>
      <c r="AO46" s="52"/>
      <c r="AP46" s="68" t="s">
        <v>233</v>
      </c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53"/>
      <c r="BT46" s="43" t="s">
        <v>118</v>
      </c>
      <c r="BU46" s="44">
        <f>+$AQ$52</f>
        <v>0</v>
      </c>
    </row>
    <row r="47" spans="2:73" ht="15">
      <c r="B47" s="52"/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V47" s="24" t="s">
        <v>107</v>
      </c>
      <c r="AH47" s="43" t="s">
        <v>119</v>
      </c>
      <c r="AI47" s="44">
        <f>+$E$53</f>
        <v>0</v>
      </c>
      <c r="AN47" s="52"/>
      <c r="AO47" s="52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H47" s="24" t="s">
        <v>107</v>
      </c>
      <c r="BT47" s="43" t="s">
        <v>119</v>
      </c>
      <c r="BU47" s="44">
        <f>+$AQ$53</f>
        <v>0</v>
      </c>
    </row>
    <row r="48" spans="2:73" ht="15">
      <c r="B48" s="52"/>
      <c r="C48" s="52"/>
      <c r="D48" s="52">
        <v>1</v>
      </c>
      <c r="E48" s="52">
        <v>2</v>
      </c>
      <c r="F48" s="52">
        <v>3</v>
      </c>
      <c r="G48" s="52">
        <v>4</v>
      </c>
      <c r="H48" s="52">
        <v>5</v>
      </c>
      <c r="I48" s="52">
        <v>6</v>
      </c>
      <c r="J48" s="52">
        <v>7</v>
      </c>
      <c r="K48" s="52">
        <v>8</v>
      </c>
      <c r="L48" s="52">
        <v>9</v>
      </c>
      <c r="M48" s="52">
        <v>10</v>
      </c>
      <c r="N48" s="52">
        <v>11</v>
      </c>
      <c r="O48" s="52">
        <v>12</v>
      </c>
      <c r="P48" s="53"/>
      <c r="S48" s="21" t="str">
        <f aca="true" t="shared" si="3" ref="S48:U51">+S21</f>
        <v>C+</v>
      </c>
      <c r="T48" s="21">
        <f t="shared" si="3"/>
      </c>
      <c r="U48" s="21">
        <f t="shared" si="3"/>
      </c>
      <c r="V48" s="25" t="e">
        <f>+LOOKUP(U48,AH11:AH107,AI11:AI107)</f>
        <v>#N/A</v>
      </c>
      <c r="AH48" s="43" t="s">
        <v>120</v>
      </c>
      <c r="AI48" s="44">
        <f>+$E$54</f>
        <v>0</v>
      </c>
      <c r="AN48" s="52"/>
      <c r="AO48" s="52"/>
      <c r="AP48" s="52">
        <v>1</v>
      </c>
      <c r="AQ48" s="52">
        <v>2</v>
      </c>
      <c r="AR48" s="52">
        <v>3</v>
      </c>
      <c r="AS48" s="52">
        <v>4</v>
      </c>
      <c r="AT48" s="52">
        <v>5</v>
      </c>
      <c r="AU48" s="52">
        <v>6</v>
      </c>
      <c r="AV48" s="52">
        <v>7</v>
      </c>
      <c r="AW48" s="52">
        <v>8</v>
      </c>
      <c r="AX48" s="52">
        <v>9</v>
      </c>
      <c r="AY48" s="52">
        <v>10</v>
      </c>
      <c r="AZ48" s="52">
        <v>11</v>
      </c>
      <c r="BA48" s="52">
        <v>12</v>
      </c>
      <c r="BB48" s="53"/>
      <c r="BE48" s="21" t="str">
        <f aca="true" t="shared" si="4" ref="BE48:BG51">+BE21</f>
        <v>C+</v>
      </c>
      <c r="BF48" s="21">
        <f t="shared" si="4"/>
      </c>
      <c r="BG48" s="21">
        <f t="shared" si="4"/>
      </c>
      <c r="BH48" s="25" t="e">
        <f>+LOOKUP(BG48,BT11:BT107,BU11:BU107)</f>
        <v>#N/A</v>
      </c>
      <c r="BT48" s="43" t="s">
        <v>120</v>
      </c>
      <c r="BU48" s="44">
        <f>+$AQ$54</f>
        <v>0</v>
      </c>
    </row>
    <row r="49" spans="2:73" ht="1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3"/>
      <c r="S49" s="21" t="str">
        <f t="shared" si="3"/>
        <v>C+</v>
      </c>
      <c r="T49" s="21">
        <f t="shared" si="3"/>
      </c>
      <c r="U49" s="21">
        <f t="shared" si="3"/>
      </c>
      <c r="V49" s="25" t="e">
        <f>IF(U49&lt;&gt;"",+LOOKUP(U49,AH11:AH107,AI11:AI107),V48)</f>
        <v>#N/A</v>
      </c>
      <c r="AH49" s="43" t="s">
        <v>121</v>
      </c>
      <c r="AI49" s="44">
        <f>+$E$55</f>
        <v>0</v>
      </c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3"/>
      <c r="BE49" s="21" t="str">
        <f t="shared" si="4"/>
        <v>C+</v>
      </c>
      <c r="BF49" s="21">
        <f t="shared" si="4"/>
      </c>
      <c r="BG49" s="21">
        <f t="shared" si="4"/>
      </c>
      <c r="BH49" s="25" t="e">
        <f>IF(BG49&lt;&gt;"",+LOOKUP(BG49,BT11:BT107,BU11:BU107),BH48)</f>
        <v>#N/A</v>
      </c>
      <c r="BT49" s="43" t="s">
        <v>121</v>
      </c>
      <c r="BU49" s="44">
        <f>+$AQ$55</f>
        <v>0</v>
      </c>
    </row>
    <row r="50" spans="2:73" ht="15">
      <c r="B50" s="52" t="s">
        <v>0</v>
      </c>
      <c r="C50" s="52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3"/>
      <c r="S50" s="21" t="str">
        <f t="shared" si="3"/>
        <v>C-</v>
      </c>
      <c r="T50" s="21">
        <f t="shared" si="3"/>
      </c>
      <c r="U50" s="21">
        <f t="shared" si="3"/>
      </c>
      <c r="V50" s="25" t="e">
        <f>+LOOKUP(U50,AH11:AH107,AI11:AI107)</f>
        <v>#N/A</v>
      </c>
      <c r="AH50" s="43" t="s">
        <v>122</v>
      </c>
      <c r="AI50" s="44">
        <f>+$E$56</f>
        <v>0</v>
      </c>
      <c r="AN50" s="52" t="s">
        <v>0</v>
      </c>
      <c r="AO50" s="52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3"/>
      <c r="BE50" s="21" t="str">
        <f t="shared" si="4"/>
        <v>C-</v>
      </c>
      <c r="BF50" s="21">
        <f t="shared" si="4"/>
      </c>
      <c r="BG50" s="21">
        <f t="shared" si="4"/>
      </c>
      <c r="BH50" s="25" t="e">
        <f>+LOOKUP(BG50,BT11:BT107,BU11:BU107)</f>
        <v>#N/A</v>
      </c>
      <c r="BT50" s="43" t="s">
        <v>122</v>
      </c>
      <c r="BU50" s="44">
        <f>+$AQ$56</f>
        <v>0</v>
      </c>
    </row>
    <row r="51" spans="2:73" ht="15">
      <c r="B51" s="52" t="s">
        <v>1</v>
      </c>
      <c r="C51" s="52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3"/>
      <c r="S51" s="21" t="str">
        <f t="shared" si="3"/>
        <v>C-</v>
      </c>
      <c r="T51" s="21">
        <f t="shared" si="3"/>
      </c>
      <c r="U51" s="21">
        <f t="shared" si="3"/>
      </c>
      <c r="V51" s="25" t="e">
        <f>IF(U51&lt;&gt;"",+LOOKUP(U51,AH11:AH107,AI11:AI107),V50)</f>
        <v>#N/A</v>
      </c>
      <c r="AH51" s="43" t="s">
        <v>123</v>
      </c>
      <c r="AI51" s="44">
        <f>+$E$57</f>
        <v>0</v>
      </c>
      <c r="AN51" s="52" t="s">
        <v>1</v>
      </c>
      <c r="AO51" s="52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3"/>
      <c r="BE51" s="21" t="str">
        <f t="shared" si="4"/>
        <v>C-</v>
      </c>
      <c r="BF51" s="21">
        <f t="shared" si="4"/>
      </c>
      <c r="BG51" s="21">
        <f t="shared" si="4"/>
      </c>
      <c r="BH51" s="25" t="e">
        <f>IF(BG51&lt;&gt;"",+LOOKUP(BG51,BT11:BT107,BU11:BU107),BH50)</f>
        <v>#N/A</v>
      </c>
      <c r="BT51" s="43" t="s">
        <v>123</v>
      </c>
      <c r="BU51" s="44">
        <f>+$AQ$57</f>
        <v>0</v>
      </c>
    </row>
    <row r="52" spans="2:73" ht="15">
      <c r="B52" s="52" t="s">
        <v>2</v>
      </c>
      <c r="C52" s="52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3"/>
      <c r="AH52" s="43" t="s">
        <v>124</v>
      </c>
      <c r="AI52" s="44">
        <f>+$F$50</f>
        <v>0</v>
      </c>
      <c r="AN52" s="52" t="s">
        <v>2</v>
      </c>
      <c r="AO52" s="52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3"/>
      <c r="BT52" s="43" t="s">
        <v>124</v>
      </c>
      <c r="BU52" s="44">
        <f>+$AR$50</f>
        <v>0</v>
      </c>
    </row>
    <row r="53" spans="2:73" ht="15">
      <c r="B53" s="52" t="s">
        <v>3</v>
      </c>
      <c r="C53" s="52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3"/>
      <c r="AH53" s="43" t="s">
        <v>125</v>
      </c>
      <c r="AI53" s="44">
        <f>+$F$51</f>
        <v>0</v>
      </c>
      <c r="AN53" s="52" t="s">
        <v>3</v>
      </c>
      <c r="AO53" s="52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3"/>
      <c r="BT53" s="43" t="s">
        <v>125</v>
      </c>
      <c r="BU53" s="44">
        <f>+$AR$51</f>
        <v>0</v>
      </c>
    </row>
    <row r="54" spans="2:73" ht="15">
      <c r="B54" s="52" t="s">
        <v>4</v>
      </c>
      <c r="C54" s="52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3"/>
      <c r="AH54" s="43" t="s">
        <v>126</v>
      </c>
      <c r="AI54" s="44">
        <f>+$F$52</f>
        <v>0</v>
      </c>
      <c r="AN54" s="52" t="s">
        <v>4</v>
      </c>
      <c r="AO54" s="52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3"/>
      <c r="BT54" s="43" t="s">
        <v>126</v>
      </c>
      <c r="BU54" s="44">
        <f>+$AR$52</f>
        <v>0</v>
      </c>
    </row>
    <row r="55" spans="2:73" ht="15">
      <c r="B55" s="52" t="s">
        <v>5</v>
      </c>
      <c r="C55" s="52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3"/>
      <c r="AH55" s="43" t="s">
        <v>127</v>
      </c>
      <c r="AI55" s="44">
        <f>+$F$53</f>
        <v>0</v>
      </c>
      <c r="AN55" s="52" t="s">
        <v>5</v>
      </c>
      <c r="AO55" s="52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3"/>
      <c r="BT55" s="43" t="s">
        <v>127</v>
      </c>
      <c r="BU55" s="44">
        <f>+$AR$53</f>
        <v>0</v>
      </c>
    </row>
    <row r="56" spans="2:73" ht="15">
      <c r="B56" s="52" t="s">
        <v>6</v>
      </c>
      <c r="C56" s="52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3"/>
      <c r="AH56" s="43" t="s">
        <v>128</v>
      </c>
      <c r="AI56" s="44">
        <f>+$F$54</f>
        <v>0</v>
      </c>
      <c r="AN56" s="52" t="s">
        <v>6</v>
      </c>
      <c r="AO56" s="52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3"/>
      <c r="BT56" s="43" t="s">
        <v>128</v>
      </c>
      <c r="BU56" s="44">
        <f>+$AR$54</f>
        <v>0</v>
      </c>
    </row>
    <row r="57" spans="2:73" ht="15">
      <c r="B57" s="52" t="s">
        <v>7</v>
      </c>
      <c r="C57" s="52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3"/>
      <c r="AH57" s="43" t="s">
        <v>129</v>
      </c>
      <c r="AI57" s="44">
        <f>+$F$55</f>
        <v>0</v>
      </c>
      <c r="AN57" s="52" t="s">
        <v>7</v>
      </c>
      <c r="AO57" s="52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3"/>
      <c r="BT57" s="43" t="s">
        <v>129</v>
      </c>
      <c r="BU57" s="44">
        <f>+$AR$55</f>
        <v>0</v>
      </c>
    </row>
    <row r="58" spans="2:73" ht="7.5" customHeight="1">
      <c r="B58" s="52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AH58" s="43" t="s">
        <v>130</v>
      </c>
      <c r="AI58" s="44">
        <f>+$F$56</f>
        <v>0</v>
      </c>
      <c r="AN58" s="52"/>
      <c r="AO58" s="52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T58" s="43" t="s">
        <v>130</v>
      </c>
      <c r="BU58" s="44">
        <f>+$AR$56</f>
        <v>0</v>
      </c>
    </row>
    <row r="59" spans="2:73" ht="15">
      <c r="B59" s="52"/>
      <c r="C59" s="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AH59" s="43" t="s">
        <v>131</v>
      </c>
      <c r="AI59" s="44">
        <f>+$F$57</f>
        <v>0</v>
      </c>
      <c r="AN59" s="52"/>
      <c r="AO59" s="52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T59" s="43" t="s">
        <v>131</v>
      </c>
      <c r="BU59" s="44">
        <f>+$AR$57</f>
        <v>0</v>
      </c>
    </row>
    <row r="60" spans="2:75" s="5" customFormat="1" ht="26.2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20"/>
      <c r="R60" s="20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43" t="s">
        <v>132</v>
      </c>
      <c r="AI60" s="44">
        <f>+$G$50</f>
        <v>0</v>
      </c>
      <c r="AJ60" s="21"/>
      <c r="AK60" s="21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20"/>
      <c r="BD60" s="20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43" t="s">
        <v>132</v>
      </c>
      <c r="BU60" s="44">
        <f>+$AS$50</f>
        <v>0</v>
      </c>
      <c r="BV60" s="21"/>
      <c r="BW60" s="21"/>
    </row>
    <row r="61" spans="17:75" s="5" customFormat="1" ht="15">
      <c r="Q61" s="20"/>
      <c r="R61" s="20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43" t="s">
        <v>133</v>
      </c>
      <c r="AI61" s="44">
        <f>+$G$51</f>
        <v>0</v>
      </c>
      <c r="AJ61" s="21"/>
      <c r="AK61" s="21"/>
      <c r="BC61" s="20"/>
      <c r="BD61" s="20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43" t="s">
        <v>133</v>
      </c>
      <c r="BU61" s="44">
        <f>+$AS$51</f>
        <v>0</v>
      </c>
      <c r="BV61" s="21"/>
      <c r="BW61" s="21"/>
    </row>
    <row r="62" spans="2:75" s="7" customFormat="1" ht="23.25">
      <c r="B62" s="70" t="s">
        <v>208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20"/>
      <c r="R62" s="20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43" t="s">
        <v>134</v>
      </c>
      <c r="AI62" s="44">
        <f>+$G$52</f>
        <v>0</v>
      </c>
      <c r="AJ62" s="21"/>
      <c r="AK62" s="21"/>
      <c r="AN62" s="70" t="s">
        <v>208</v>
      </c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20"/>
      <c r="BD62" s="20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43" t="s">
        <v>134</v>
      </c>
      <c r="BU62" s="44">
        <f>+$AS$52</f>
        <v>0</v>
      </c>
      <c r="BV62" s="21"/>
      <c r="BW62" s="21"/>
    </row>
    <row r="63" spans="2:75" s="7" customFormat="1" ht="15">
      <c r="B63" s="71" t="s">
        <v>234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20"/>
      <c r="R63" s="20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43" t="s">
        <v>135</v>
      </c>
      <c r="AI63" s="44">
        <f>+$G$53</f>
        <v>0</v>
      </c>
      <c r="AJ63" s="21"/>
      <c r="AK63" s="21"/>
      <c r="AN63" s="71" t="s">
        <v>234</v>
      </c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20"/>
      <c r="BD63" s="20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43" t="s">
        <v>135</v>
      </c>
      <c r="BU63" s="44">
        <f>+$AS$53</f>
        <v>0</v>
      </c>
      <c r="BV63" s="21"/>
      <c r="BW63" s="21"/>
    </row>
    <row r="64" spans="2:75" s="7" customFormat="1" ht="15">
      <c r="B64" s="9"/>
      <c r="C64" s="9"/>
      <c r="Q64" s="20"/>
      <c r="R64" s="20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43" t="s">
        <v>136</v>
      </c>
      <c r="AI64" s="44">
        <f>+$G$54</f>
        <v>0</v>
      </c>
      <c r="AJ64" s="21"/>
      <c r="AK64" s="21"/>
      <c r="AN64" s="9"/>
      <c r="AO64" s="9"/>
      <c r="BC64" s="20"/>
      <c r="BD64" s="20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43" t="s">
        <v>136</v>
      </c>
      <c r="BU64" s="44">
        <f>+$AS$54</f>
        <v>0</v>
      </c>
      <c r="BV64" s="21"/>
      <c r="BW64" s="21"/>
    </row>
    <row r="65" spans="2:75" s="6" customFormat="1" ht="15">
      <c r="B65" s="10"/>
      <c r="C65" s="10"/>
      <c r="Q65" s="19"/>
      <c r="R65" s="20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43" t="s">
        <v>137</v>
      </c>
      <c r="AI65" s="44">
        <f>+$G$55</f>
        <v>0</v>
      </c>
      <c r="AJ65" s="21"/>
      <c r="AK65" s="21"/>
      <c r="AN65" s="10"/>
      <c r="AO65" s="10"/>
      <c r="BC65" s="19"/>
      <c r="BD65" s="20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43" t="s">
        <v>137</v>
      </c>
      <c r="BU65" s="44">
        <f>+$AS$55</f>
        <v>0</v>
      </c>
      <c r="BV65" s="21"/>
      <c r="BW65" s="21"/>
    </row>
    <row r="66" spans="2:75" s="6" customFormat="1" ht="15">
      <c r="B66" s="10"/>
      <c r="C66" s="10"/>
      <c r="D66" s="33" t="s">
        <v>235</v>
      </c>
      <c r="E66" s="11"/>
      <c r="F66" s="11"/>
      <c r="G66" s="12"/>
      <c r="I66" s="72" t="e">
        <f>+IF(AVERAGE(V48:V49)&gt;0.7,"OK","NO")</f>
        <v>#N/A</v>
      </c>
      <c r="J66" s="73"/>
      <c r="K66" s="74"/>
      <c r="Q66" s="19"/>
      <c r="R66" s="20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43" t="s">
        <v>138</v>
      </c>
      <c r="AI66" s="44">
        <f>+$G$56</f>
        <v>0</v>
      </c>
      <c r="AJ66" s="21"/>
      <c r="AK66" s="21"/>
      <c r="AN66" s="10"/>
      <c r="AO66" s="10"/>
      <c r="AP66" s="33" t="s">
        <v>235</v>
      </c>
      <c r="AQ66" s="11"/>
      <c r="AR66" s="11"/>
      <c r="AS66" s="34"/>
      <c r="AU66" s="72" t="e">
        <f>+IF((AVERAGE(BH48:BH49))&gt;0.7,"OK","NO")</f>
        <v>#N/A</v>
      </c>
      <c r="AV66" s="73"/>
      <c r="AW66" s="74"/>
      <c r="BC66" s="19"/>
      <c r="BD66" s="20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43" t="s">
        <v>138</v>
      </c>
      <c r="BU66" s="44">
        <f>+$AS$56</f>
        <v>0</v>
      </c>
      <c r="BV66" s="21"/>
      <c r="BW66" s="21"/>
    </row>
    <row r="67" spans="2:75" s="6" customFormat="1" ht="15">
      <c r="B67" s="10"/>
      <c r="C67" s="10"/>
      <c r="D67" s="33" t="s">
        <v>236</v>
      </c>
      <c r="E67" s="11"/>
      <c r="F67" s="11"/>
      <c r="G67" s="12"/>
      <c r="I67" s="72" t="e">
        <f>+IF((AVERAGE(V50:V51))&lt;0.3,"OK","NO")</f>
        <v>#N/A</v>
      </c>
      <c r="J67" s="73"/>
      <c r="K67" s="74"/>
      <c r="Q67" s="19"/>
      <c r="R67" s="20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43" t="s">
        <v>139</v>
      </c>
      <c r="AI67" s="44">
        <f>+$G$57</f>
        <v>0</v>
      </c>
      <c r="AJ67" s="21"/>
      <c r="AK67" s="21"/>
      <c r="AN67" s="10"/>
      <c r="AO67" s="10"/>
      <c r="AP67" s="33" t="s">
        <v>236</v>
      </c>
      <c r="AQ67" s="11"/>
      <c r="AR67" s="11"/>
      <c r="AS67" s="34"/>
      <c r="AU67" s="72" t="e">
        <f>+IF((AVERAGE(BH50:BH51))&lt;0.3,"OK","NO")</f>
        <v>#N/A</v>
      </c>
      <c r="AV67" s="73"/>
      <c r="AW67" s="74"/>
      <c r="BC67" s="19"/>
      <c r="BD67" s="20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43" t="s">
        <v>139</v>
      </c>
      <c r="BU67" s="44">
        <f>+$AS$57</f>
        <v>0</v>
      </c>
      <c r="BV67" s="21"/>
      <c r="BW67" s="21"/>
    </row>
    <row r="68" spans="2:75" s="6" customFormat="1" ht="15">
      <c r="B68" s="10"/>
      <c r="C68" s="10"/>
      <c r="D68" s="13"/>
      <c r="Q68" s="19"/>
      <c r="R68" s="20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43" t="s">
        <v>140</v>
      </c>
      <c r="AI68" s="44">
        <f>+$H$50</f>
        <v>0</v>
      </c>
      <c r="AJ68" s="21"/>
      <c r="AK68" s="21"/>
      <c r="AN68" s="10"/>
      <c r="AO68" s="10"/>
      <c r="AP68" s="13"/>
      <c r="BC68" s="19"/>
      <c r="BD68" s="20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43" t="s">
        <v>140</v>
      </c>
      <c r="BU68" s="44">
        <f>+$AT$50</f>
        <v>0</v>
      </c>
      <c r="BV68" s="21"/>
      <c r="BW68" s="21"/>
    </row>
    <row r="69" spans="2:75" s="6" customFormat="1" ht="15" hidden="1">
      <c r="B69" s="10"/>
      <c r="C69" s="10"/>
      <c r="Q69" s="19"/>
      <c r="R69" s="20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43" t="s">
        <v>141</v>
      </c>
      <c r="AI69" s="44">
        <f>+$H$51</f>
        <v>0</v>
      </c>
      <c r="AJ69" s="21"/>
      <c r="AK69" s="21"/>
      <c r="AN69" s="10"/>
      <c r="AO69" s="10"/>
      <c r="BC69" s="19"/>
      <c r="BD69" s="20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43" t="s">
        <v>141</v>
      </c>
      <c r="BU69" s="44">
        <f>+$AT$51</f>
        <v>0</v>
      </c>
      <c r="BV69" s="21"/>
      <c r="BW69" s="21"/>
    </row>
    <row r="70" spans="2:75" s="6" customFormat="1" ht="15">
      <c r="B70" s="10"/>
      <c r="C70" s="10"/>
      <c r="Q70" s="19"/>
      <c r="R70" s="20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43" t="s">
        <v>142</v>
      </c>
      <c r="AI70" s="44">
        <f>+$H$52</f>
        <v>0</v>
      </c>
      <c r="AJ70" s="21"/>
      <c r="AK70" s="21"/>
      <c r="AN70" s="10"/>
      <c r="AO70" s="10"/>
      <c r="BC70" s="19"/>
      <c r="BD70" s="20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43" t="s">
        <v>142</v>
      </c>
      <c r="BU70" s="44">
        <f>+$AT$52</f>
        <v>0</v>
      </c>
      <c r="BV70" s="21"/>
      <c r="BW70" s="21"/>
    </row>
    <row r="71" spans="2:75" s="7" customFormat="1" ht="23.25">
      <c r="B71" s="70" t="s">
        <v>237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20"/>
      <c r="R71" s="20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43" t="s">
        <v>213</v>
      </c>
      <c r="AI71" s="44">
        <f>+$H$53</f>
        <v>0</v>
      </c>
      <c r="AJ71" s="21"/>
      <c r="AK71" s="21"/>
      <c r="AN71" s="70" t="s">
        <v>237</v>
      </c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20"/>
      <c r="BD71" s="20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43" t="s">
        <v>213</v>
      </c>
      <c r="BU71" s="44">
        <f>+$AT$53</f>
        <v>0</v>
      </c>
      <c r="BV71" s="21"/>
      <c r="BW71" s="21"/>
    </row>
    <row r="72" spans="2:75" s="7" customFormat="1" ht="1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20"/>
      <c r="R72" s="20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43" t="s">
        <v>214</v>
      </c>
      <c r="AI72" s="44">
        <f>+$H$54</f>
        <v>0</v>
      </c>
      <c r="AJ72" s="21"/>
      <c r="AK72" s="2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20"/>
      <c r="BD72" s="20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43" t="s">
        <v>214</v>
      </c>
      <c r="BU72" s="44">
        <f>+$AT$54</f>
        <v>0</v>
      </c>
      <c r="BV72" s="21"/>
      <c r="BW72" s="21"/>
    </row>
    <row r="73" spans="2:75" s="6" customFormat="1" ht="15" hidden="1">
      <c r="B73" s="10"/>
      <c r="C73" s="10"/>
      <c r="Q73" s="19"/>
      <c r="R73" s="20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43" t="s">
        <v>143</v>
      </c>
      <c r="AI73" s="44">
        <f>+$H$55</f>
        <v>0</v>
      </c>
      <c r="AJ73" s="21"/>
      <c r="AK73" s="21"/>
      <c r="AN73" s="10"/>
      <c r="AO73" s="10"/>
      <c r="BC73" s="19"/>
      <c r="BD73" s="20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43" t="s">
        <v>143</v>
      </c>
      <c r="BU73" s="44">
        <f>+$AT$55</f>
        <v>0</v>
      </c>
      <c r="BV73" s="21"/>
      <c r="BW73" s="21"/>
    </row>
    <row r="74" spans="2:75" s="6" customFormat="1" ht="15">
      <c r="B74" s="10"/>
      <c r="C74" s="10"/>
      <c r="Q74" s="19"/>
      <c r="R74" s="20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43" t="s">
        <v>144</v>
      </c>
      <c r="AI74" s="44">
        <f>+$H$56</f>
        <v>0</v>
      </c>
      <c r="AJ74" s="21"/>
      <c r="AK74" s="21"/>
      <c r="AN74" s="10"/>
      <c r="AO74" s="10"/>
      <c r="BC74" s="19"/>
      <c r="BD74" s="20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43" t="s">
        <v>144</v>
      </c>
      <c r="BU74" s="44">
        <f>+$AT$56</f>
        <v>0</v>
      </c>
      <c r="BV74" s="21"/>
      <c r="BW74" s="21"/>
    </row>
    <row r="75" spans="2:75" s="6" customFormat="1" ht="15">
      <c r="B75" s="55"/>
      <c r="C75" s="55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19"/>
      <c r="R75" s="20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43" t="s">
        <v>145</v>
      </c>
      <c r="AI75" s="44">
        <f>+$H$57</f>
        <v>0</v>
      </c>
      <c r="AJ75" s="21"/>
      <c r="AK75" s="21"/>
      <c r="AN75" s="55"/>
      <c r="AO75" s="55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19"/>
      <c r="BD75" s="20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43" t="s">
        <v>145</v>
      </c>
      <c r="BU75" s="44">
        <f>+$AT$57</f>
        <v>0</v>
      </c>
      <c r="BV75" s="21"/>
      <c r="BW75" s="21"/>
    </row>
    <row r="76" spans="2:75" s="6" customFormat="1" ht="15">
      <c r="B76" s="55"/>
      <c r="C76" s="55"/>
      <c r="D76" s="75" t="s">
        <v>207</v>
      </c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56"/>
      <c r="Q76" s="19"/>
      <c r="R76" s="20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43" t="s">
        <v>146</v>
      </c>
      <c r="AI76" s="44">
        <f>+$I$50</f>
        <v>0</v>
      </c>
      <c r="AJ76" s="21"/>
      <c r="AK76" s="21"/>
      <c r="AN76" s="55"/>
      <c r="AO76" s="55"/>
      <c r="AP76" s="75" t="s">
        <v>207</v>
      </c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56"/>
      <c r="BC76" s="19"/>
      <c r="BD76" s="20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43" t="s">
        <v>146</v>
      </c>
      <c r="BU76" s="44">
        <f>+$AU$50</f>
        <v>0</v>
      </c>
      <c r="BV76" s="21"/>
      <c r="BW76" s="21"/>
    </row>
    <row r="77" spans="2:75" s="6" customFormat="1" ht="15">
      <c r="B77" s="55"/>
      <c r="C77" s="55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19"/>
      <c r="R77" s="20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43" t="s">
        <v>147</v>
      </c>
      <c r="AI77" s="44">
        <f>+$I$51</f>
        <v>0</v>
      </c>
      <c r="AJ77" s="21"/>
      <c r="AK77" s="21"/>
      <c r="AN77" s="55"/>
      <c r="AO77" s="55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19"/>
      <c r="BD77" s="20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43" t="s">
        <v>147</v>
      </c>
      <c r="BU77" s="44">
        <f>+$AU$51</f>
        <v>0</v>
      </c>
      <c r="BV77" s="21"/>
      <c r="BW77" s="21"/>
    </row>
    <row r="78" spans="2:75" s="6" customFormat="1" ht="15">
      <c r="B78" s="55"/>
      <c r="C78" s="55"/>
      <c r="D78" s="55">
        <v>1</v>
      </c>
      <c r="E78" s="55">
        <v>2</v>
      </c>
      <c r="F78" s="55">
        <v>3</v>
      </c>
      <c r="G78" s="55">
        <v>4</v>
      </c>
      <c r="H78" s="55">
        <v>5</v>
      </c>
      <c r="I78" s="55">
        <v>6</v>
      </c>
      <c r="J78" s="55">
        <v>7</v>
      </c>
      <c r="K78" s="55">
        <v>8</v>
      </c>
      <c r="L78" s="55">
        <v>9</v>
      </c>
      <c r="M78" s="55">
        <v>10</v>
      </c>
      <c r="N78" s="55">
        <v>11</v>
      </c>
      <c r="O78" s="55">
        <v>12</v>
      </c>
      <c r="P78" s="56"/>
      <c r="Q78" s="19"/>
      <c r="R78" s="20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43" t="s">
        <v>148</v>
      </c>
      <c r="AI78" s="44">
        <f>+$I$52</f>
        <v>0</v>
      </c>
      <c r="AJ78" s="21"/>
      <c r="AK78" s="21"/>
      <c r="AN78" s="55"/>
      <c r="AO78" s="55"/>
      <c r="AP78" s="55">
        <v>1</v>
      </c>
      <c r="AQ78" s="55">
        <v>2</v>
      </c>
      <c r="AR78" s="55">
        <v>3</v>
      </c>
      <c r="AS78" s="55">
        <v>4</v>
      </c>
      <c r="AT78" s="55">
        <v>5</v>
      </c>
      <c r="AU78" s="55">
        <v>6</v>
      </c>
      <c r="AV78" s="55">
        <v>7</v>
      </c>
      <c r="AW78" s="55">
        <v>8</v>
      </c>
      <c r="AX78" s="55">
        <v>9</v>
      </c>
      <c r="AY78" s="55">
        <v>10</v>
      </c>
      <c r="AZ78" s="55">
        <v>11</v>
      </c>
      <c r="BA78" s="55">
        <v>12</v>
      </c>
      <c r="BB78" s="56"/>
      <c r="BC78" s="19"/>
      <c r="BD78" s="20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43" t="s">
        <v>148</v>
      </c>
      <c r="BU78" s="44">
        <f>+$AU$52</f>
        <v>0</v>
      </c>
      <c r="BV78" s="21"/>
      <c r="BW78" s="21"/>
    </row>
    <row r="79" spans="2:75" s="6" customFormat="1" ht="15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6"/>
      <c r="Q79" s="19"/>
      <c r="R79" s="20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43" t="s">
        <v>149</v>
      </c>
      <c r="AI79" s="44">
        <f>+$I$53</f>
        <v>0</v>
      </c>
      <c r="AJ79" s="21"/>
      <c r="AK79" s="21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6"/>
      <c r="BC79" s="19"/>
      <c r="BD79" s="20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43" t="s">
        <v>149</v>
      </c>
      <c r="BU79" s="44">
        <f>+$AU$53</f>
        <v>0</v>
      </c>
      <c r="BV79" s="21"/>
      <c r="BW79" s="21"/>
    </row>
    <row r="80" spans="2:75" s="6" customFormat="1" ht="15">
      <c r="B80" s="55" t="s">
        <v>0</v>
      </c>
      <c r="C80" s="55"/>
      <c r="D80" s="57" t="str">
        <f>IF(D50&lt;&gt;"",(IF(D50&gt;=(AVERAGE($V$48:$V$49)*0.3),"POS","NEG")),"-")</f>
        <v>-</v>
      </c>
      <c r="E80" s="57" t="str">
        <f aca="true" t="shared" si="5" ref="E80:O80">IF(E50&lt;&gt;"",(IF(E50&gt;=(AVERAGE($V$48:$V$49)*0.3),"POS","NEG")),"-")</f>
        <v>-</v>
      </c>
      <c r="F80" s="57" t="str">
        <f t="shared" si="5"/>
        <v>-</v>
      </c>
      <c r="G80" s="57" t="str">
        <f t="shared" si="5"/>
        <v>-</v>
      </c>
      <c r="H80" s="57" t="str">
        <f t="shared" si="5"/>
        <v>-</v>
      </c>
      <c r="I80" s="57" t="str">
        <f t="shared" si="5"/>
        <v>-</v>
      </c>
      <c r="J80" s="57" t="str">
        <f t="shared" si="5"/>
        <v>-</v>
      </c>
      <c r="K80" s="57" t="str">
        <f t="shared" si="5"/>
        <v>-</v>
      </c>
      <c r="L80" s="57" t="str">
        <f t="shared" si="5"/>
        <v>-</v>
      </c>
      <c r="M80" s="57" t="str">
        <f t="shared" si="5"/>
        <v>-</v>
      </c>
      <c r="N80" s="57" t="str">
        <f t="shared" si="5"/>
        <v>-</v>
      </c>
      <c r="O80" s="57" t="str">
        <f t="shared" si="5"/>
        <v>-</v>
      </c>
      <c r="P80" s="56"/>
      <c r="Q80" s="19"/>
      <c r="R80" s="20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43" t="s">
        <v>150</v>
      </c>
      <c r="AI80" s="44">
        <f>+$I$54</f>
        <v>0</v>
      </c>
      <c r="AJ80" s="21"/>
      <c r="AK80" s="21"/>
      <c r="AN80" s="55" t="s">
        <v>0</v>
      </c>
      <c r="AO80" s="55"/>
      <c r="AP80" s="57" t="str">
        <f>+IF(AP50&lt;&gt;"",(IF(AP50&gt;(AVERAGE($BH$48:$BH$49)*0.4),"POS","NEG")),"-")</f>
        <v>-</v>
      </c>
      <c r="AQ80" s="57" t="str">
        <f aca="true" t="shared" si="6" ref="AQ80:BA80">+IF(AQ50&lt;&gt;"",(IF(AQ50&gt;(AVERAGE($BH$48:$BH$49)*0.4),"POS","NEG")),"-")</f>
        <v>-</v>
      </c>
      <c r="AR80" s="57" t="str">
        <f t="shared" si="6"/>
        <v>-</v>
      </c>
      <c r="AS80" s="57" t="str">
        <f t="shared" si="6"/>
        <v>-</v>
      </c>
      <c r="AT80" s="57" t="str">
        <f t="shared" si="6"/>
        <v>-</v>
      </c>
      <c r="AU80" s="57" t="str">
        <f t="shared" si="6"/>
        <v>-</v>
      </c>
      <c r="AV80" s="57" t="str">
        <f t="shared" si="6"/>
        <v>-</v>
      </c>
      <c r="AW80" s="57" t="str">
        <f t="shared" si="6"/>
        <v>-</v>
      </c>
      <c r="AX80" s="57" t="str">
        <f t="shared" si="6"/>
        <v>-</v>
      </c>
      <c r="AY80" s="57" t="str">
        <f t="shared" si="6"/>
        <v>-</v>
      </c>
      <c r="AZ80" s="57" t="str">
        <f t="shared" si="6"/>
        <v>-</v>
      </c>
      <c r="BA80" s="57" t="str">
        <f t="shared" si="6"/>
        <v>-</v>
      </c>
      <c r="BB80" s="56"/>
      <c r="BC80" s="19"/>
      <c r="BD80" s="20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43" t="s">
        <v>150</v>
      </c>
      <c r="BU80" s="44">
        <f>+$AU$54</f>
        <v>0</v>
      </c>
      <c r="BV80" s="21"/>
      <c r="BW80" s="21"/>
    </row>
    <row r="81" spans="2:75" s="6" customFormat="1" ht="15">
      <c r="B81" s="55" t="s">
        <v>1</v>
      </c>
      <c r="C81" s="55"/>
      <c r="D81" s="57" t="str">
        <f aca="true" t="shared" si="7" ref="D81:O81">IF(D51&lt;&gt;"",(IF(D51&gt;=(AVERAGE($V$48:$V$49)*0.3),"POS","NEG")),"-")</f>
        <v>-</v>
      </c>
      <c r="E81" s="57" t="str">
        <f t="shared" si="7"/>
        <v>-</v>
      </c>
      <c r="F81" s="57" t="str">
        <f t="shared" si="7"/>
        <v>-</v>
      </c>
      <c r="G81" s="57" t="str">
        <f t="shared" si="7"/>
        <v>-</v>
      </c>
      <c r="H81" s="57" t="str">
        <f t="shared" si="7"/>
        <v>-</v>
      </c>
      <c r="I81" s="57" t="str">
        <f t="shared" si="7"/>
        <v>-</v>
      </c>
      <c r="J81" s="57" t="str">
        <f t="shared" si="7"/>
        <v>-</v>
      </c>
      <c r="K81" s="57" t="str">
        <f t="shared" si="7"/>
        <v>-</v>
      </c>
      <c r="L81" s="57" t="str">
        <f t="shared" si="7"/>
        <v>-</v>
      </c>
      <c r="M81" s="57" t="str">
        <f t="shared" si="7"/>
        <v>-</v>
      </c>
      <c r="N81" s="57" t="str">
        <f t="shared" si="7"/>
        <v>-</v>
      </c>
      <c r="O81" s="57" t="str">
        <f t="shared" si="7"/>
        <v>-</v>
      </c>
      <c r="P81" s="56"/>
      <c r="Q81" s="19"/>
      <c r="R81" s="20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43" t="s">
        <v>151</v>
      </c>
      <c r="AI81" s="44">
        <f>+$I$55</f>
        <v>0</v>
      </c>
      <c r="AJ81" s="21"/>
      <c r="AK81" s="21"/>
      <c r="AN81" s="55" t="s">
        <v>1</v>
      </c>
      <c r="AO81" s="55"/>
      <c r="AP81" s="57" t="str">
        <f aca="true" t="shared" si="8" ref="AP81:BA81">+IF(AP51&lt;&gt;"",(IF(AP51&gt;(AVERAGE($BH$48:$BH$49)*0.4),"POS","NEG")),"-")</f>
        <v>-</v>
      </c>
      <c r="AQ81" s="57" t="str">
        <f t="shared" si="8"/>
        <v>-</v>
      </c>
      <c r="AR81" s="57" t="str">
        <f t="shared" si="8"/>
        <v>-</v>
      </c>
      <c r="AS81" s="57" t="str">
        <f t="shared" si="8"/>
        <v>-</v>
      </c>
      <c r="AT81" s="57" t="str">
        <f t="shared" si="8"/>
        <v>-</v>
      </c>
      <c r="AU81" s="57" t="str">
        <f t="shared" si="8"/>
        <v>-</v>
      </c>
      <c r="AV81" s="57" t="str">
        <f t="shared" si="8"/>
        <v>-</v>
      </c>
      <c r="AW81" s="57" t="str">
        <f t="shared" si="8"/>
        <v>-</v>
      </c>
      <c r="AX81" s="57" t="str">
        <f t="shared" si="8"/>
        <v>-</v>
      </c>
      <c r="AY81" s="57" t="str">
        <f t="shared" si="8"/>
        <v>-</v>
      </c>
      <c r="AZ81" s="57" t="str">
        <f t="shared" si="8"/>
        <v>-</v>
      </c>
      <c r="BA81" s="57" t="str">
        <f t="shared" si="8"/>
        <v>-</v>
      </c>
      <c r="BB81" s="56"/>
      <c r="BC81" s="19"/>
      <c r="BD81" s="20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43" t="s">
        <v>151</v>
      </c>
      <c r="BU81" s="44">
        <f>+$AU$55</f>
        <v>0</v>
      </c>
      <c r="BV81" s="21"/>
      <c r="BW81" s="21"/>
    </row>
    <row r="82" spans="2:75" s="6" customFormat="1" ht="15">
      <c r="B82" s="55" t="s">
        <v>2</v>
      </c>
      <c r="C82" s="55"/>
      <c r="D82" s="57" t="str">
        <f aca="true" t="shared" si="9" ref="D82:O82">IF(D52&lt;&gt;"",(IF(D52&gt;=(AVERAGE($V$48:$V$49)*0.3),"POS","NEG")),"-")</f>
        <v>-</v>
      </c>
      <c r="E82" s="57" t="str">
        <f t="shared" si="9"/>
        <v>-</v>
      </c>
      <c r="F82" s="57" t="str">
        <f t="shared" si="9"/>
        <v>-</v>
      </c>
      <c r="G82" s="57" t="str">
        <f t="shared" si="9"/>
        <v>-</v>
      </c>
      <c r="H82" s="57" t="str">
        <f t="shared" si="9"/>
        <v>-</v>
      </c>
      <c r="I82" s="57" t="str">
        <f t="shared" si="9"/>
        <v>-</v>
      </c>
      <c r="J82" s="57" t="str">
        <f t="shared" si="9"/>
        <v>-</v>
      </c>
      <c r="K82" s="57" t="str">
        <f t="shared" si="9"/>
        <v>-</v>
      </c>
      <c r="L82" s="57" t="str">
        <f t="shared" si="9"/>
        <v>-</v>
      </c>
      <c r="M82" s="57" t="str">
        <f t="shared" si="9"/>
        <v>-</v>
      </c>
      <c r="N82" s="57" t="str">
        <f t="shared" si="9"/>
        <v>-</v>
      </c>
      <c r="O82" s="57" t="str">
        <f t="shared" si="9"/>
        <v>-</v>
      </c>
      <c r="P82" s="56"/>
      <c r="Q82" s="19"/>
      <c r="R82" s="20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43" t="s">
        <v>152</v>
      </c>
      <c r="AI82" s="44">
        <f>+$I$56</f>
        <v>0</v>
      </c>
      <c r="AJ82" s="21"/>
      <c r="AK82" s="21"/>
      <c r="AN82" s="55" t="s">
        <v>2</v>
      </c>
      <c r="AO82" s="55"/>
      <c r="AP82" s="57" t="str">
        <f aca="true" t="shared" si="10" ref="AP82:BA82">+IF(AP52&lt;&gt;"",(IF(AP52&gt;(AVERAGE($BH$48:$BH$49)*0.4),"POS","NEG")),"-")</f>
        <v>-</v>
      </c>
      <c r="AQ82" s="57" t="str">
        <f t="shared" si="10"/>
        <v>-</v>
      </c>
      <c r="AR82" s="57" t="str">
        <f t="shared" si="10"/>
        <v>-</v>
      </c>
      <c r="AS82" s="57" t="str">
        <f t="shared" si="10"/>
        <v>-</v>
      </c>
      <c r="AT82" s="57" t="str">
        <f t="shared" si="10"/>
        <v>-</v>
      </c>
      <c r="AU82" s="57" t="str">
        <f t="shared" si="10"/>
        <v>-</v>
      </c>
      <c r="AV82" s="57" t="str">
        <f t="shared" si="10"/>
        <v>-</v>
      </c>
      <c r="AW82" s="57" t="str">
        <f t="shared" si="10"/>
        <v>-</v>
      </c>
      <c r="AX82" s="57" t="str">
        <f t="shared" si="10"/>
        <v>-</v>
      </c>
      <c r="AY82" s="57" t="str">
        <f t="shared" si="10"/>
        <v>-</v>
      </c>
      <c r="AZ82" s="57" t="str">
        <f t="shared" si="10"/>
        <v>-</v>
      </c>
      <c r="BA82" s="57" t="str">
        <f t="shared" si="10"/>
        <v>-</v>
      </c>
      <c r="BB82" s="56"/>
      <c r="BC82" s="19"/>
      <c r="BD82" s="20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43" t="s">
        <v>152</v>
      </c>
      <c r="BU82" s="44">
        <f>+$AU$56</f>
        <v>0</v>
      </c>
      <c r="BV82" s="21"/>
      <c r="BW82" s="21"/>
    </row>
    <row r="83" spans="2:75" s="6" customFormat="1" ht="15">
      <c r="B83" s="55" t="s">
        <v>3</v>
      </c>
      <c r="C83" s="55"/>
      <c r="D83" s="57" t="str">
        <f aca="true" t="shared" si="11" ref="D83:O83">IF(D53&lt;&gt;"",(IF(D53&gt;=(AVERAGE($V$48:$V$49)*0.3),"POS","NEG")),"-")</f>
        <v>-</v>
      </c>
      <c r="E83" s="57" t="str">
        <f t="shared" si="11"/>
        <v>-</v>
      </c>
      <c r="F83" s="57" t="str">
        <f t="shared" si="11"/>
        <v>-</v>
      </c>
      <c r="G83" s="57" t="str">
        <f t="shared" si="11"/>
        <v>-</v>
      </c>
      <c r="H83" s="57" t="str">
        <f t="shared" si="11"/>
        <v>-</v>
      </c>
      <c r="I83" s="57" t="str">
        <f t="shared" si="11"/>
        <v>-</v>
      </c>
      <c r="J83" s="57" t="str">
        <f t="shared" si="11"/>
        <v>-</v>
      </c>
      <c r="K83" s="57" t="str">
        <f t="shared" si="11"/>
        <v>-</v>
      </c>
      <c r="L83" s="57" t="str">
        <f t="shared" si="11"/>
        <v>-</v>
      </c>
      <c r="M83" s="57" t="str">
        <f t="shared" si="11"/>
        <v>-</v>
      </c>
      <c r="N83" s="57" t="str">
        <f t="shared" si="11"/>
        <v>-</v>
      </c>
      <c r="O83" s="57" t="str">
        <f t="shared" si="11"/>
        <v>-</v>
      </c>
      <c r="P83" s="56"/>
      <c r="Q83" s="19"/>
      <c r="R83" s="20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43" t="s">
        <v>153</v>
      </c>
      <c r="AI83" s="44">
        <f>+$I$57</f>
        <v>0</v>
      </c>
      <c r="AJ83" s="21"/>
      <c r="AK83" s="21"/>
      <c r="AN83" s="55" t="s">
        <v>3</v>
      </c>
      <c r="AO83" s="55"/>
      <c r="AP83" s="57" t="str">
        <f aca="true" t="shared" si="12" ref="AP83:BA83">+IF(AP53&lt;&gt;"",(IF(AP53&gt;(AVERAGE($BH$48:$BH$49)*0.4),"POS","NEG")),"-")</f>
        <v>-</v>
      </c>
      <c r="AQ83" s="57" t="str">
        <f t="shared" si="12"/>
        <v>-</v>
      </c>
      <c r="AR83" s="57" t="str">
        <f t="shared" si="12"/>
        <v>-</v>
      </c>
      <c r="AS83" s="57" t="str">
        <f t="shared" si="12"/>
        <v>-</v>
      </c>
      <c r="AT83" s="57" t="str">
        <f t="shared" si="12"/>
        <v>-</v>
      </c>
      <c r="AU83" s="57" t="str">
        <f t="shared" si="12"/>
        <v>-</v>
      </c>
      <c r="AV83" s="57" t="str">
        <f t="shared" si="12"/>
        <v>-</v>
      </c>
      <c r="AW83" s="57" t="str">
        <f t="shared" si="12"/>
        <v>-</v>
      </c>
      <c r="AX83" s="57" t="str">
        <f t="shared" si="12"/>
        <v>-</v>
      </c>
      <c r="AY83" s="57" t="str">
        <f t="shared" si="12"/>
        <v>-</v>
      </c>
      <c r="AZ83" s="57" t="str">
        <f t="shared" si="12"/>
        <v>-</v>
      </c>
      <c r="BA83" s="57" t="str">
        <f t="shared" si="12"/>
        <v>-</v>
      </c>
      <c r="BB83" s="56"/>
      <c r="BC83" s="19"/>
      <c r="BD83" s="20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43" t="s">
        <v>153</v>
      </c>
      <c r="BU83" s="44">
        <f>+$AU$57</f>
        <v>0</v>
      </c>
      <c r="BV83" s="21"/>
      <c r="BW83" s="21"/>
    </row>
    <row r="84" spans="2:75" s="6" customFormat="1" ht="15">
      <c r="B84" s="55" t="s">
        <v>4</v>
      </c>
      <c r="C84" s="55"/>
      <c r="D84" s="57" t="str">
        <f aca="true" t="shared" si="13" ref="D84:O84">IF(D54&lt;&gt;"",(IF(D54&gt;=(AVERAGE($V$48:$V$49)*0.3),"POS","NEG")),"-")</f>
        <v>-</v>
      </c>
      <c r="E84" s="57" t="str">
        <f t="shared" si="13"/>
        <v>-</v>
      </c>
      <c r="F84" s="57" t="str">
        <f t="shared" si="13"/>
        <v>-</v>
      </c>
      <c r="G84" s="57" t="str">
        <f t="shared" si="13"/>
        <v>-</v>
      </c>
      <c r="H84" s="57" t="str">
        <f t="shared" si="13"/>
        <v>-</v>
      </c>
      <c r="I84" s="57" t="str">
        <f t="shared" si="13"/>
        <v>-</v>
      </c>
      <c r="J84" s="57" t="str">
        <f t="shared" si="13"/>
        <v>-</v>
      </c>
      <c r="K84" s="57" t="str">
        <f t="shared" si="13"/>
        <v>-</v>
      </c>
      <c r="L84" s="57" t="str">
        <f t="shared" si="13"/>
        <v>-</v>
      </c>
      <c r="M84" s="57" t="str">
        <f t="shared" si="13"/>
        <v>-</v>
      </c>
      <c r="N84" s="57" t="str">
        <f t="shared" si="13"/>
        <v>-</v>
      </c>
      <c r="O84" s="57" t="str">
        <f t="shared" si="13"/>
        <v>-</v>
      </c>
      <c r="P84" s="56"/>
      <c r="Q84" s="19"/>
      <c r="R84" s="20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43" t="s">
        <v>154</v>
      </c>
      <c r="AI84" s="44">
        <f>+$J$50</f>
        <v>0</v>
      </c>
      <c r="AJ84" s="21"/>
      <c r="AK84" s="21"/>
      <c r="AN84" s="55" t="s">
        <v>4</v>
      </c>
      <c r="AO84" s="55"/>
      <c r="AP84" s="57" t="str">
        <f aca="true" t="shared" si="14" ref="AP84:BA84">+IF(AP54&lt;&gt;"",(IF(AP54&gt;(AVERAGE($BH$48:$BH$49)*0.4),"POS","NEG")),"-")</f>
        <v>-</v>
      </c>
      <c r="AQ84" s="57" t="str">
        <f t="shared" si="14"/>
        <v>-</v>
      </c>
      <c r="AR84" s="57" t="str">
        <f t="shared" si="14"/>
        <v>-</v>
      </c>
      <c r="AS84" s="57" t="str">
        <f t="shared" si="14"/>
        <v>-</v>
      </c>
      <c r="AT84" s="57" t="str">
        <f t="shared" si="14"/>
        <v>-</v>
      </c>
      <c r="AU84" s="57" t="str">
        <f t="shared" si="14"/>
        <v>-</v>
      </c>
      <c r="AV84" s="57" t="str">
        <f t="shared" si="14"/>
        <v>-</v>
      </c>
      <c r="AW84" s="57" t="str">
        <f t="shared" si="14"/>
        <v>-</v>
      </c>
      <c r="AX84" s="57" t="str">
        <f t="shared" si="14"/>
        <v>-</v>
      </c>
      <c r="AY84" s="57" t="str">
        <f t="shared" si="14"/>
        <v>-</v>
      </c>
      <c r="AZ84" s="57" t="str">
        <f t="shared" si="14"/>
        <v>-</v>
      </c>
      <c r="BA84" s="57" t="str">
        <f t="shared" si="14"/>
        <v>-</v>
      </c>
      <c r="BB84" s="56"/>
      <c r="BC84" s="19"/>
      <c r="BD84" s="20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43" t="s">
        <v>154</v>
      </c>
      <c r="BU84" s="44">
        <f>+$AV$50</f>
        <v>0</v>
      </c>
      <c r="BV84" s="21"/>
      <c r="BW84" s="21"/>
    </row>
    <row r="85" spans="2:75" s="6" customFormat="1" ht="15">
      <c r="B85" s="55" t="s">
        <v>5</v>
      </c>
      <c r="C85" s="55"/>
      <c r="D85" s="57" t="str">
        <f aca="true" t="shared" si="15" ref="D85:O85">IF(D55&lt;&gt;"",(IF(D55&gt;=(AVERAGE($V$48:$V$49)*0.3),"POS","NEG")),"-")</f>
        <v>-</v>
      </c>
      <c r="E85" s="57" t="str">
        <f t="shared" si="15"/>
        <v>-</v>
      </c>
      <c r="F85" s="57" t="str">
        <f t="shared" si="15"/>
        <v>-</v>
      </c>
      <c r="G85" s="57" t="str">
        <f t="shared" si="15"/>
        <v>-</v>
      </c>
      <c r="H85" s="57" t="str">
        <f t="shared" si="15"/>
        <v>-</v>
      </c>
      <c r="I85" s="57" t="str">
        <f t="shared" si="15"/>
        <v>-</v>
      </c>
      <c r="J85" s="57" t="str">
        <f t="shared" si="15"/>
        <v>-</v>
      </c>
      <c r="K85" s="57" t="str">
        <f t="shared" si="15"/>
        <v>-</v>
      </c>
      <c r="L85" s="57" t="str">
        <f t="shared" si="15"/>
        <v>-</v>
      </c>
      <c r="M85" s="57" t="str">
        <f t="shared" si="15"/>
        <v>-</v>
      </c>
      <c r="N85" s="57" t="str">
        <f t="shared" si="15"/>
        <v>-</v>
      </c>
      <c r="O85" s="57" t="str">
        <f t="shared" si="15"/>
        <v>-</v>
      </c>
      <c r="P85" s="56"/>
      <c r="Q85" s="19"/>
      <c r="R85" s="20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43" t="s">
        <v>155</v>
      </c>
      <c r="AI85" s="44">
        <f>+$J$51</f>
        <v>0</v>
      </c>
      <c r="AJ85" s="21"/>
      <c r="AK85" s="21"/>
      <c r="AN85" s="55" t="s">
        <v>5</v>
      </c>
      <c r="AO85" s="55"/>
      <c r="AP85" s="57" t="str">
        <f aca="true" t="shared" si="16" ref="AP85:BA85">+IF(AP55&lt;&gt;"",(IF(AP55&gt;(AVERAGE($BH$48:$BH$49)*0.4),"POS","NEG")),"-")</f>
        <v>-</v>
      </c>
      <c r="AQ85" s="57" t="str">
        <f t="shared" si="16"/>
        <v>-</v>
      </c>
      <c r="AR85" s="57" t="str">
        <f t="shared" si="16"/>
        <v>-</v>
      </c>
      <c r="AS85" s="57" t="str">
        <f t="shared" si="16"/>
        <v>-</v>
      </c>
      <c r="AT85" s="57" t="str">
        <f t="shared" si="16"/>
        <v>-</v>
      </c>
      <c r="AU85" s="57" t="str">
        <f t="shared" si="16"/>
        <v>-</v>
      </c>
      <c r="AV85" s="57" t="str">
        <f t="shared" si="16"/>
        <v>-</v>
      </c>
      <c r="AW85" s="57" t="str">
        <f t="shared" si="16"/>
        <v>-</v>
      </c>
      <c r="AX85" s="57" t="str">
        <f t="shared" si="16"/>
        <v>-</v>
      </c>
      <c r="AY85" s="57" t="str">
        <f t="shared" si="16"/>
        <v>-</v>
      </c>
      <c r="AZ85" s="57" t="str">
        <f t="shared" si="16"/>
        <v>-</v>
      </c>
      <c r="BA85" s="57" t="str">
        <f t="shared" si="16"/>
        <v>-</v>
      </c>
      <c r="BB85" s="56"/>
      <c r="BC85" s="19"/>
      <c r="BD85" s="20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43" t="s">
        <v>155</v>
      </c>
      <c r="BU85" s="44">
        <f>+$AV$51</f>
        <v>0</v>
      </c>
      <c r="BV85" s="21"/>
      <c r="BW85" s="21"/>
    </row>
    <row r="86" spans="2:75" s="6" customFormat="1" ht="15">
      <c r="B86" s="55" t="s">
        <v>6</v>
      </c>
      <c r="C86" s="55"/>
      <c r="D86" s="57" t="str">
        <f aca="true" t="shared" si="17" ref="D86:O86">IF(D56&lt;&gt;"",(IF(D56&gt;=(AVERAGE($V$48:$V$49)*0.3),"POS","NEG")),"-")</f>
        <v>-</v>
      </c>
      <c r="E86" s="57" t="str">
        <f t="shared" si="17"/>
        <v>-</v>
      </c>
      <c r="F86" s="57" t="str">
        <f t="shared" si="17"/>
        <v>-</v>
      </c>
      <c r="G86" s="57" t="str">
        <f t="shared" si="17"/>
        <v>-</v>
      </c>
      <c r="H86" s="57" t="str">
        <f t="shared" si="17"/>
        <v>-</v>
      </c>
      <c r="I86" s="57" t="str">
        <f t="shared" si="17"/>
        <v>-</v>
      </c>
      <c r="J86" s="57" t="str">
        <f t="shared" si="17"/>
        <v>-</v>
      </c>
      <c r="K86" s="57" t="str">
        <f t="shared" si="17"/>
        <v>-</v>
      </c>
      <c r="L86" s="57" t="str">
        <f t="shared" si="17"/>
        <v>-</v>
      </c>
      <c r="M86" s="57" t="str">
        <f t="shared" si="17"/>
        <v>-</v>
      </c>
      <c r="N86" s="57" t="str">
        <f t="shared" si="17"/>
        <v>-</v>
      </c>
      <c r="O86" s="57" t="str">
        <f t="shared" si="17"/>
        <v>-</v>
      </c>
      <c r="P86" s="56"/>
      <c r="Q86" s="19"/>
      <c r="R86" s="20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43" t="s">
        <v>156</v>
      </c>
      <c r="AI86" s="44">
        <f>+$J$52</f>
        <v>0</v>
      </c>
      <c r="AJ86" s="21"/>
      <c r="AK86" s="21"/>
      <c r="AN86" s="55" t="s">
        <v>6</v>
      </c>
      <c r="AO86" s="55"/>
      <c r="AP86" s="57" t="str">
        <f aca="true" t="shared" si="18" ref="AP86:BA86">+IF(AP56&lt;&gt;"",(IF(AP56&gt;(AVERAGE($BH$48:$BH$49)*0.4),"POS","NEG")),"-")</f>
        <v>-</v>
      </c>
      <c r="AQ86" s="57" t="str">
        <f t="shared" si="18"/>
        <v>-</v>
      </c>
      <c r="AR86" s="57" t="str">
        <f t="shared" si="18"/>
        <v>-</v>
      </c>
      <c r="AS86" s="57" t="str">
        <f t="shared" si="18"/>
        <v>-</v>
      </c>
      <c r="AT86" s="57" t="str">
        <f t="shared" si="18"/>
        <v>-</v>
      </c>
      <c r="AU86" s="57" t="str">
        <f t="shared" si="18"/>
        <v>-</v>
      </c>
      <c r="AV86" s="57" t="str">
        <f t="shared" si="18"/>
        <v>-</v>
      </c>
      <c r="AW86" s="57" t="str">
        <f t="shared" si="18"/>
        <v>-</v>
      </c>
      <c r="AX86" s="57" t="str">
        <f t="shared" si="18"/>
        <v>-</v>
      </c>
      <c r="AY86" s="57" t="str">
        <f t="shared" si="18"/>
        <v>-</v>
      </c>
      <c r="AZ86" s="57" t="str">
        <f t="shared" si="18"/>
        <v>-</v>
      </c>
      <c r="BA86" s="57" t="str">
        <f t="shared" si="18"/>
        <v>-</v>
      </c>
      <c r="BB86" s="56"/>
      <c r="BC86" s="19"/>
      <c r="BD86" s="20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43" t="s">
        <v>156</v>
      </c>
      <c r="BU86" s="44">
        <f>+$AV$52</f>
        <v>0</v>
      </c>
      <c r="BV86" s="21"/>
      <c r="BW86" s="21"/>
    </row>
    <row r="87" spans="2:75" s="6" customFormat="1" ht="15">
      <c r="B87" s="55" t="s">
        <v>7</v>
      </c>
      <c r="C87" s="55"/>
      <c r="D87" s="57" t="str">
        <f aca="true" t="shared" si="19" ref="D87:O87">IF(D57&lt;&gt;"",(IF(D57&gt;=(AVERAGE($V$48:$V$49)*0.3),"POS","NEG")),"-")</f>
        <v>-</v>
      </c>
      <c r="E87" s="57" t="str">
        <f t="shared" si="19"/>
        <v>-</v>
      </c>
      <c r="F87" s="57" t="str">
        <f t="shared" si="19"/>
        <v>-</v>
      </c>
      <c r="G87" s="57" t="str">
        <f t="shared" si="19"/>
        <v>-</v>
      </c>
      <c r="H87" s="57" t="str">
        <f t="shared" si="19"/>
        <v>-</v>
      </c>
      <c r="I87" s="57" t="str">
        <f t="shared" si="19"/>
        <v>-</v>
      </c>
      <c r="J87" s="57" t="str">
        <f t="shared" si="19"/>
        <v>-</v>
      </c>
      <c r="K87" s="57" t="str">
        <f t="shared" si="19"/>
        <v>-</v>
      </c>
      <c r="L87" s="57" t="str">
        <f t="shared" si="19"/>
        <v>-</v>
      </c>
      <c r="M87" s="57" t="str">
        <f t="shared" si="19"/>
        <v>-</v>
      </c>
      <c r="N87" s="57" t="str">
        <f t="shared" si="19"/>
        <v>-</v>
      </c>
      <c r="O87" s="57" t="str">
        <f t="shared" si="19"/>
        <v>-</v>
      </c>
      <c r="P87" s="56"/>
      <c r="Q87" s="19"/>
      <c r="R87" s="20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43" t="s">
        <v>157</v>
      </c>
      <c r="AI87" s="44">
        <f>+$J$53</f>
        <v>0</v>
      </c>
      <c r="AJ87" s="21"/>
      <c r="AK87" s="21"/>
      <c r="AN87" s="55" t="s">
        <v>7</v>
      </c>
      <c r="AO87" s="55"/>
      <c r="AP87" s="57" t="str">
        <f aca="true" t="shared" si="20" ref="AP87:BA87">+IF(AP57&lt;&gt;"",(IF(AP57&gt;(AVERAGE($BH$48:$BH$49)*0.4),"POS","NEG")),"-")</f>
        <v>-</v>
      </c>
      <c r="AQ87" s="57" t="str">
        <f t="shared" si="20"/>
        <v>-</v>
      </c>
      <c r="AR87" s="57" t="str">
        <f t="shared" si="20"/>
        <v>-</v>
      </c>
      <c r="AS87" s="57" t="str">
        <f t="shared" si="20"/>
        <v>-</v>
      </c>
      <c r="AT87" s="57" t="str">
        <f t="shared" si="20"/>
        <v>-</v>
      </c>
      <c r="AU87" s="57" t="str">
        <f t="shared" si="20"/>
        <v>-</v>
      </c>
      <c r="AV87" s="57" t="str">
        <f t="shared" si="20"/>
        <v>-</v>
      </c>
      <c r="AW87" s="57" t="str">
        <f t="shared" si="20"/>
        <v>-</v>
      </c>
      <c r="AX87" s="57" t="str">
        <f t="shared" si="20"/>
        <v>-</v>
      </c>
      <c r="AY87" s="57" t="str">
        <f t="shared" si="20"/>
        <v>-</v>
      </c>
      <c r="AZ87" s="57" t="str">
        <f t="shared" si="20"/>
        <v>-</v>
      </c>
      <c r="BA87" s="57" t="str">
        <f t="shared" si="20"/>
        <v>-</v>
      </c>
      <c r="BB87" s="56"/>
      <c r="BC87" s="19"/>
      <c r="BD87" s="20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43" t="s">
        <v>157</v>
      </c>
      <c r="BU87" s="44">
        <f>+$AV$53</f>
        <v>0</v>
      </c>
      <c r="BV87" s="21"/>
      <c r="BW87" s="21"/>
    </row>
    <row r="88" spans="2:75" s="6" customFormat="1" ht="15" hidden="1">
      <c r="B88" s="55" t="s">
        <v>8</v>
      </c>
      <c r="C88" s="55"/>
      <c r="D88" s="57" t="str">
        <f aca="true" t="shared" si="21" ref="D88:O88">IF(D58&lt;&gt;"",(IF(D58&gt;=(AVERAGE($V$48:$V$49)*0.3),"POS","NEG")),"-")</f>
        <v>-</v>
      </c>
      <c r="E88" s="57" t="str">
        <f t="shared" si="21"/>
        <v>-</v>
      </c>
      <c r="F88" s="57" t="str">
        <f t="shared" si="21"/>
        <v>-</v>
      </c>
      <c r="G88" s="57" t="str">
        <f t="shared" si="21"/>
        <v>-</v>
      </c>
      <c r="H88" s="57" t="str">
        <f t="shared" si="21"/>
        <v>-</v>
      </c>
      <c r="I88" s="57" t="str">
        <f t="shared" si="21"/>
        <v>-</v>
      </c>
      <c r="J88" s="57" t="str">
        <f t="shared" si="21"/>
        <v>-</v>
      </c>
      <c r="K88" s="57" t="str">
        <f t="shared" si="21"/>
        <v>-</v>
      </c>
      <c r="L88" s="57" t="str">
        <f t="shared" si="21"/>
        <v>-</v>
      </c>
      <c r="M88" s="57" t="str">
        <f t="shared" si="21"/>
        <v>-</v>
      </c>
      <c r="N88" s="57" t="str">
        <f t="shared" si="21"/>
        <v>-</v>
      </c>
      <c r="O88" s="57" t="str">
        <f t="shared" si="21"/>
        <v>-</v>
      </c>
      <c r="P88" s="56"/>
      <c r="Q88" s="19"/>
      <c r="R88" s="20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43" t="s">
        <v>158</v>
      </c>
      <c r="AI88" s="44">
        <f>+$J$54</f>
        <v>0</v>
      </c>
      <c r="AJ88" s="21"/>
      <c r="AK88" s="21"/>
      <c r="AN88" s="55" t="s">
        <v>8</v>
      </c>
      <c r="AO88" s="55"/>
      <c r="AP88" s="57" t="str">
        <f aca="true" t="shared" si="22" ref="AP88:BA88">+IF(AP58&lt;&gt;"",(IF(AP58&gt;(AVERAGE($BH$48:$BH$49)*0.4),"POS","NEG")),"-")</f>
        <v>-</v>
      </c>
      <c r="AQ88" s="57" t="str">
        <f t="shared" si="22"/>
        <v>-</v>
      </c>
      <c r="AR88" s="57" t="str">
        <f t="shared" si="22"/>
        <v>-</v>
      </c>
      <c r="AS88" s="57" t="str">
        <f t="shared" si="22"/>
        <v>-</v>
      </c>
      <c r="AT88" s="57" t="str">
        <f t="shared" si="22"/>
        <v>-</v>
      </c>
      <c r="AU88" s="57" t="str">
        <f t="shared" si="22"/>
        <v>-</v>
      </c>
      <c r="AV88" s="57" t="str">
        <f t="shared" si="22"/>
        <v>-</v>
      </c>
      <c r="AW88" s="57" t="str">
        <f t="shared" si="22"/>
        <v>-</v>
      </c>
      <c r="AX88" s="57" t="str">
        <f t="shared" si="22"/>
        <v>-</v>
      </c>
      <c r="AY88" s="57" t="str">
        <f t="shared" si="22"/>
        <v>-</v>
      </c>
      <c r="AZ88" s="57" t="str">
        <f t="shared" si="22"/>
        <v>-</v>
      </c>
      <c r="BA88" s="57" t="str">
        <f t="shared" si="22"/>
        <v>-</v>
      </c>
      <c r="BB88" s="56"/>
      <c r="BC88" s="19"/>
      <c r="BD88" s="20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43" t="s">
        <v>158</v>
      </c>
      <c r="BU88" s="44">
        <f>+$AV$54</f>
        <v>0</v>
      </c>
      <c r="BV88" s="21"/>
      <c r="BW88" s="21"/>
    </row>
    <row r="89" spans="2:75" s="6" customFormat="1" ht="15">
      <c r="B89" s="55"/>
      <c r="C89" s="55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19"/>
      <c r="R89" s="20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43" t="s">
        <v>159</v>
      </c>
      <c r="AI89" s="44">
        <f>+$J$55</f>
        <v>0</v>
      </c>
      <c r="AJ89" s="21"/>
      <c r="AK89" s="21"/>
      <c r="AN89" s="55"/>
      <c r="AO89" s="55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19"/>
      <c r="BD89" s="20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43" t="s">
        <v>159</v>
      </c>
      <c r="BU89" s="44">
        <f>+$AV$55</f>
        <v>0</v>
      </c>
      <c r="BV89" s="21"/>
      <c r="BW89" s="21"/>
    </row>
    <row r="90" spans="2:75" s="6" customFormat="1" ht="15">
      <c r="B90" s="10"/>
      <c r="C90" s="10"/>
      <c r="Q90" s="19"/>
      <c r="R90" s="20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43" t="s">
        <v>160</v>
      </c>
      <c r="AI90" s="44">
        <f>+$J$56</f>
        <v>0</v>
      </c>
      <c r="AJ90" s="21"/>
      <c r="AK90" s="21"/>
      <c r="AN90" s="10"/>
      <c r="AO90" s="10"/>
      <c r="BC90" s="19"/>
      <c r="BD90" s="20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43" t="s">
        <v>160</v>
      </c>
      <c r="BU90" s="44">
        <f>+$AV$56</f>
        <v>0</v>
      </c>
      <c r="BV90" s="21"/>
      <c r="BW90" s="21"/>
    </row>
    <row r="91" spans="2:75" s="6" customFormat="1" ht="15">
      <c r="B91" s="10"/>
      <c r="C91" s="10"/>
      <c r="Q91" s="19"/>
      <c r="R91" s="20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43" t="s">
        <v>161</v>
      </c>
      <c r="AI91" s="44">
        <f>+$J$57</f>
        <v>0</v>
      </c>
      <c r="AJ91" s="21"/>
      <c r="AK91" s="21"/>
      <c r="AN91" s="10"/>
      <c r="AO91" s="10"/>
      <c r="BC91" s="19"/>
      <c r="BD91" s="20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43" t="s">
        <v>161</v>
      </c>
      <c r="BU91" s="44">
        <f>+$AV$57</f>
        <v>0</v>
      </c>
      <c r="BV91" s="21"/>
      <c r="BW91" s="21"/>
    </row>
    <row r="92" spans="2:75" s="6" customFormat="1" ht="15">
      <c r="B92" s="14" t="s">
        <v>238</v>
      </c>
      <c r="C92" s="10"/>
      <c r="Q92" s="19"/>
      <c r="R92" s="20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43" t="s">
        <v>162</v>
      </c>
      <c r="AI92" s="44">
        <f>+$K$50</f>
        <v>0</v>
      </c>
      <c r="AJ92" s="21"/>
      <c r="AK92" s="21"/>
      <c r="AN92" s="14"/>
      <c r="AO92" s="10"/>
      <c r="BC92" s="19"/>
      <c r="BD92" s="20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43" t="s">
        <v>162</v>
      </c>
      <c r="BU92" s="44">
        <f>+$AW$50</f>
        <v>0</v>
      </c>
      <c r="BV92" s="21"/>
      <c r="BW92" s="21"/>
    </row>
    <row r="93" spans="2:75" s="6" customFormat="1" ht="15">
      <c r="B93" s="10"/>
      <c r="C93" s="10"/>
      <c r="H93" s="83" t="s">
        <v>209</v>
      </c>
      <c r="I93" s="83"/>
      <c r="J93" s="47"/>
      <c r="K93" s="47" t="s">
        <v>210</v>
      </c>
      <c r="L93" s="47"/>
      <c r="M93" s="47"/>
      <c r="N93" s="47" t="s">
        <v>215</v>
      </c>
      <c r="Q93" s="19"/>
      <c r="R93" s="20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43" t="s">
        <v>163</v>
      </c>
      <c r="AI93" s="44">
        <f>+$K$51</f>
        <v>0</v>
      </c>
      <c r="AJ93" s="21"/>
      <c r="AK93" s="21"/>
      <c r="AN93" s="10"/>
      <c r="AO93" s="10"/>
      <c r="BC93" s="19"/>
      <c r="BD93" s="20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43" t="s">
        <v>163</v>
      </c>
      <c r="BU93" s="44">
        <f>+$AW$51</f>
        <v>0</v>
      </c>
      <c r="BV93" s="21"/>
      <c r="BW93" s="21"/>
    </row>
    <row r="94" spans="2:75" s="6" customFormat="1" ht="15">
      <c r="B94" s="15" t="s">
        <v>239</v>
      </c>
      <c r="C94" s="15"/>
      <c r="D94" s="16" t="s">
        <v>240</v>
      </c>
      <c r="E94" s="16"/>
      <c r="H94" s="46" t="s">
        <v>211</v>
      </c>
      <c r="I94" s="46" t="s">
        <v>212</v>
      </c>
      <c r="K94" s="46" t="s">
        <v>211</v>
      </c>
      <c r="L94" s="46" t="s">
        <v>212</v>
      </c>
      <c r="Q94" s="19"/>
      <c r="R94" s="20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43" t="s">
        <v>164</v>
      </c>
      <c r="AI94" s="44">
        <f>+$K$52</f>
        <v>0</v>
      </c>
      <c r="AJ94" s="21"/>
      <c r="AK94" s="21"/>
      <c r="AN94" s="15"/>
      <c r="AO94" s="15"/>
      <c r="AP94" s="16"/>
      <c r="AQ94" s="16"/>
      <c r="AT94" s="16"/>
      <c r="AU94" s="16"/>
      <c r="AV94" s="16"/>
      <c r="BC94" s="19"/>
      <c r="BD94" s="20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43" t="s">
        <v>164</v>
      </c>
      <c r="BU94" s="44">
        <f>+$AW$52</f>
        <v>0</v>
      </c>
      <c r="BV94" s="21"/>
      <c r="BW94" s="21"/>
    </row>
    <row r="95" spans="1:75" s="6" customFormat="1" ht="15">
      <c r="A95" s="6">
        <v>1</v>
      </c>
      <c r="B95" s="17" t="s">
        <v>108</v>
      </c>
      <c r="C95" s="10"/>
      <c r="D95" s="64"/>
      <c r="E95" s="65"/>
      <c r="F95" s="65"/>
      <c r="G95" s="66"/>
      <c r="H95" s="8">
        <f>+$D$50</f>
        <v>0</v>
      </c>
      <c r="I95" s="18" t="str">
        <f>+$D$80</f>
        <v>-</v>
      </c>
      <c r="K95" s="8">
        <f>+$AP$50</f>
        <v>0</v>
      </c>
      <c r="L95" s="8" t="str">
        <f>+$AP$80</f>
        <v>-</v>
      </c>
      <c r="N95" s="72" t="str">
        <f>+IF(AND(I95=L95,I95="-"),"-",IF(AND(I95=L95,I95="NEG"),"NOT INFECTED",IF(K95&gt;=H95,"ACTIVE INF.",IF(L95="POS","RECENT INF.","LESS RECENT INF"))))</f>
        <v>-</v>
      </c>
      <c r="O95" s="73"/>
      <c r="P95" s="74"/>
      <c r="Q95" s="19"/>
      <c r="R95" s="20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43" t="s">
        <v>165</v>
      </c>
      <c r="AI95" s="44">
        <f>+$K$53</f>
        <v>0</v>
      </c>
      <c r="AJ95" s="21"/>
      <c r="AK95" s="21"/>
      <c r="BC95" s="19"/>
      <c r="BD95" s="20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43" t="s">
        <v>165</v>
      </c>
      <c r="BU95" s="44">
        <f>+$AW$53</f>
        <v>0</v>
      </c>
      <c r="BV95" s="21"/>
      <c r="BW95" s="21"/>
    </row>
    <row r="96" spans="1:75" s="6" customFormat="1" ht="15">
      <c r="A96" s="6">
        <f>+A95+1</f>
        <v>2</v>
      </c>
      <c r="B96" s="17" t="s">
        <v>109</v>
      </c>
      <c r="C96" s="10"/>
      <c r="D96" s="64"/>
      <c r="E96" s="65"/>
      <c r="F96" s="65"/>
      <c r="G96" s="66"/>
      <c r="H96" s="8">
        <f>+$D$51</f>
        <v>0</v>
      </c>
      <c r="I96" s="18" t="str">
        <f>+$D$81</f>
        <v>-</v>
      </c>
      <c r="K96" s="8">
        <f>+$AP$51</f>
        <v>0</v>
      </c>
      <c r="L96" s="8" t="str">
        <f>+$AP$81</f>
        <v>-</v>
      </c>
      <c r="N96" s="72" t="str">
        <f aca="true" t="shared" si="23" ref="N96:N106">+IF(AND(I96=L96,I96="-"),"-",IF(AND(I96=L96,I96="NEG"),"NOT INFECTED",IF(K96&gt;=H96,"ACTIVE INF.",IF(L96="POS","RECENT INF.","LESS RECENT INF"))))</f>
        <v>-</v>
      </c>
      <c r="O96" s="73"/>
      <c r="P96" s="74"/>
      <c r="Q96" s="19"/>
      <c r="R96" s="20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43" t="s">
        <v>166</v>
      </c>
      <c r="AI96" s="44">
        <f>+$K$54</f>
        <v>0</v>
      </c>
      <c r="AJ96" s="21"/>
      <c r="AK96" s="21"/>
      <c r="BC96" s="19"/>
      <c r="BD96" s="20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43" t="s">
        <v>166</v>
      </c>
      <c r="BU96" s="44">
        <f>+$AW$54</f>
        <v>0</v>
      </c>
      <c r="BV96" s="21"/>
      <c r="BW96" s="21"/>
    </row>
    <row r="97" spans="1:75" s="6" customFormat="1" ht="15">
      <c r="A97" s="6">
        <f aca="true" t="shared" si="24" ref="A97:A162">+A96+1</f>
        <v>3</v>
      </c>
      <c r="B97" s="17" t="s">
        <v>110</v>
      </c>
      <c r="C97" s="10"/>
      <c r="D97" s="64"/>
      <c r="E97" s="65"/>
      <c r="F97" s="65"/>
      <c r="G97" s="66"/>
      <c r="H97" s="8">
        <f>+$D$52</f>
        <v>0</v>
      </c>
      <c r="I97" s="18" t="str">
        <f>+$D$82</f>
        <v>-</v>
      </c>
      <c r="K97" s="8">
        <f>+$AP$52</f>
        <v>0</v>
      </c>
      <c r="L97" s="8" t="str">
        <f>+$AP$82</f>
        <v>-</v>
      </c>
      <c r="N97" s="72" t="str">
        <f t="shared" si="23"/>
        <v>-</v>
      </c>
      <c r="O97" s="73"/>
      <c r="P97" s="74"/>
      <c r="Q97" s="19"/>
      <c r="R97" s="20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43" t="s">
        <v>167</v>
      </c>
      <c r="AI97" s="44">
        <f>+$K$55</f>
        <v>0</v>
      </c>
      <c r="AJ97" s="21"/>
      <c r="AK97" s="21"/>
      <c r="BC97" s="19"/>
      <c r="BD97" s="20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43" t="s">
        <v>167</v>
      </c>
      <c r="BU97" s="44">
        <f>+$AW$55</f>
        <v>0</v>
      </c>
      <c r="BV97" s="21"/>
      <c r="BW97" s="21"/>
    </row>
    <row r="98" spans="1:75" s="6" customFormat="1" ht="15">
      <c r="A98" s="6">
        <f t="shared" si="24"/>
        <v>4</v>
      </c>
      <c r="B98" s="17" t="s">
        <v>111</v>
      </c>
      <c r="C98" s="10"/>
      <c r="D98" s="64"/>
      <c r="E98" s="65"/>
      <c r="F98" s="65"/>
      <c r="G98" s="66"/>
      <c r="H98" s="8">
        <f>+$D$53</f>
        <v>0</v>
      </c>
      <c r="I98" s="18" t="str">
        <f>+$D$83</f>
        <v>-</v>
      </c>
      <c r="K98" s="8">
        <f>+$AP$53</f>
        <v>0</v>
      </c>
      <c r="L98" s="8" t="str">
        <f>+$AP$83</f>
        <v>-</v>
      </c>
      <c r="N98" s="72" t="str">
        <f t="shared" si="23"/>
        <v>-</v>
      </c>
      <c r="O98" s="73"/>
      <c r="P98" s="74"/>
      <c r="Q98" s="19"/>
      <c r="R98" s="20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43" t="s">
        <v>168</v>
      </c>
      <c r="AI98" s="44">
        <f>+$K$56</f>
        <v>0</v>
      </c>
      <c r="AJ98" s="21"/>
      <c r="AK98" s="21"/>
      <c r="BC98" s="19"/>
      <c r="BD98" s="20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43" t="s">
        <v>168</v>
      </c>
      <c r="BU98" s="44">
        <f>+$AW$56</f>
        <v>0</v>
      </c>
      <c r="BV98" s="21"/>
      <c r="BW98" s="21"/>
    </row>
    <row r="99" spans="1:75" s="6" customFormat="1" ht="15">
      <c r="A99" s="6">
        <f t="shared" si="24"/>
        <v>5</v>
      </c>
      <c r="B99" s="17" t="s">
        <v>112</v>
      </c>
      <c r="C99" s="10"/>
      <c r="D99" s="64"/>
      <c r="E99" s="65"/>
      <c r="F99" s="65"/>
      <c r="G99" s="66"/>
      <c r="H99" s="8">
        <f>+$D$54</f>
        <v>0</v>
      </c>
      <c r="I99" s="18" t="str">
        <f>+$D$84</f>
        <v>-</v>
      </c>
      <c r="K99" s="8">
        <f>+$AP$54</f>
        <v>0</v>
      </c>
      <c r="L99" s="8" t="str">
        <f>+$AP$84</f>
        <v>-</v>
      </c>
      <c r="N99" s="72" t="str">
        <f t="shared" si="23"/>
        <v>-</v>
      </c>
      <c r="O99" s="73"/>
      <c r="P99" s="74"/>
      <c r="Q99" s="19"/>
      <c r="R99" s="20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43" t="s">
        <v>169</v>
      </c>
      <c r="AI99" s="44">
        <f>+$K$57</f>
        <v>0</v>
      </c>
      <c r="AJ99" s="21"/>
      <c r="AK99" s="21"/>
      <c r="BC99" s="19"/>
      <c r="BD99" s="20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43" t="s">
        <v>169</v>
      </c>
      <c r="BU99" s="44">
        <f>+$AW$57</f>
        <v>0</v>
      </c>
      <c r="BV99" s="21"/>
      <c r="BW99" s="21"/>
    </row>
    <row r="100" spans="1:75" s="6" customFormat="1" ht="15">
      <c r="A100" s="6">
        <f t="shared" si="24"/>
        <v>6</v>
      </c>
      <c r="B100" s="17" t="s">
        <v>113</v>
      </c>
      <c r="C100" s="10"/>
      <c r="D100" s="64"/>
      <c r="E100" s="65"/>
      <c r="F100" s="65"/>
      <c r="G100" s="66"/>
      <c r="H100" s="8">
        <f>+$D$55</f>
        <v>0</v>
      </c>
      <c r="I100" s="18" t="str">
        <f>+$D$85</f>
        <v>-</v>
      </c>
      <c r="K100" s="8">
        <f>+$AP$55</f>
        <v>0</v>
      </c>
      <c r="L100" s="8" t="str">
        <f>+$AP$85</f>
        <v>-</v>
      </c>
      <c r="N100" s="72" t="str">
        <f t="shared" si="23"/>
        <v>-</v>
      </c>
      <c r="O100" s="73"/>
      <c r="P100" s="74"/>
      <c r="Q100" s="19"/>
      <c r="R100" s="20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43" t="s">
        <v>170</v>
      </c>
      <c r="AI100" s="44">
        <f>+$L$50</f>
        <v>0</v>
      </c>
      <c r="AJ100" s="21"/>
      <c r="AK100" s="21"/>
      <c r="BC100" s="19"/>
      <c r="BD100" s="20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43" t="s">
        <v>170</v>
      </c>
      <c r="BU100" s="44">
        <f>+$AX$50</f>
        <v>0</v>
      </c>
      <c r="BV100" s="21"/>
      <c r="BW100" s="21"/>
    </row>
    <row r="101" spans="1:75" s="6" customFormat="1" ht="15">
      <c r="A101" s="6">
        <f t="shared" si="24"/>
        <v>7</v>
      </c>
      <c r="B101" s="17" t="s">
        <v>114</v>
      </c>
      <c r="C101" s="10"/>
      <c r="D101" s="64"/>
      <c r="E101" s="65"/>
      <c r="F101" s="65"/>
      <c r="G101" s="66"/>
      <c r="H101" s="8">
        <f>+$D$56</f>
        <v>0</v>
      </c>
      <c r="I101" s="18" t="str">
        <f>+$D$86</f>
        <v>-</v>
      </c>
      <c r="K101" s="8">
        <f>+$AP$56</f>
        <v>0</v>
      </c>
      <c r="L101" s="8" t="str">
        <f>+$AP$86</f>
        <v>-</v>
      </c>
      <c r="N101" s="72" t="str">
        <f t="shared" si="23"/>
        <v>-</v>
      </c>
      <c r="O101" s="73"/>
      <c r="P101" s="74"/>
      <c r="Q101" s="19"/>
      <c r="R101" s="20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43" t="s">
        <v>171</v>
      </c>
      <c r="AI101" s="44">
        <f>+$L$51</f>
        <v>0</v>
      </c>
      <c r="AJ101" s="21"/>
      <c r="AK101" s="21"/>
      <c r="BC101" s="19"/>
      <c r="BD101" s="20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43" t="s">
        <v>171</v>
      </c>
      <c r="BU101" s="44">
        <f>+$AX$51</f>
        <v>0</v>
      </c>
      <c r="BV101" s="21"/>
      <c r="BW101" s="21"/>
    </row>
    <row r="102" spans="1:75" s="6" customFormat="1" ht="15">
      <c r="A102" s="6">
        <f t="shared" si="24"/>
        <v>8</v>
      </c>
      <c r="B102" s="17" t="s">
        <v>115</v>
      </c>
      <c r="C102" s="10"/>
      <c r="D102" s="64"/>
      <c r="E102" s="65"/>
      <c r="F102" s="65"/>
      <c r="G102" s="66"/>
      <c r="H102" s="8">
        <f>+$D$57</f>
        <v>0</v>
      </c>
      <c r="I102" s="18" t="str">
        <f>+$D$87</f>
        <v>-</v>
      </c>
      <c r="K102" s="8">
        <f>+$AP$57</f>
        <v>0</v>
      </c>
      <c r="L102" s="8" t="str">
        <f>+$AP$87</f>
        <v>-</v>
      </c>
      <c r="N102" s="72" t="str">
        <f t="shared" si="23"/>
        <v>-</v>
      </c>
      <c r="O102" s="73"/>
      <c r="P102" s="74"/>
      <c r="Q102" s="19"/>
      <c r="R102" s="20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43" t="s">
        <v>172</v>
      </c>
      <c r="AI102" s="44">
        <f>+$L$52</f>
        <v>0</v>
      </c>
      <c r="AJ102" s="21"/>
      <c r="AK102" s="21"/>
      <c r="BC102" s="19"/>
      <c r="BD102" s="20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43" t="s">
        <v>172</v>
      </c>
      <c r="BU102" s="44">
        <f>+$AX$52</f>
        <v>0</v>
      </c>
      <c r="BV102" s="21"/>
      <c r="BW102" s="21"/>
    </row>
    <row r="103" spans="1:75" s="6" customFormat="1" ht="15">
      <c r="A103" s="6">
        <f t="shared" si="24"/>
        <v>9</v>
      </c>
      <c r="B103" s="17" t="s">
        <v>116</v>
      </c>
      <c r="C103" s="10"/>
      <c r="D103" s="64"/>
      <c r="E103" s="65"/>
      <c r="F103" s="65"/>
      <c r="G103" s="66"/>
      <c r="H103" s="8">
        <f>+$E$50</f>
        <v>0</v>
      </c>
      <c r="I103" s="18" t="str">
        <f>+$E$80</f>
        <v>-</v>
      </c>
      <c r="K103" s="8">
        <f>+$AQ$50</f>
        <v>0</v>
      </c>
      <c r="L103" s="8" t="str">
        <f>+$AQ$80</f>
        <v>-</v>
      </c>
      <c r="N103" s="72" t="str">
        <f t="shared" si="23"/>
        <v>-</v>
      </c>
      <c r="O103" s="73"/>
      <c r="P103" s="74"/>
      <c r="Q103" s="19"/>
      <c r="R103" s="20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43" t="s">
        <v>173</v>
      </c>
      <c r="AI103" s="44">
        <f>+$L$53</f>
        <v>0</v>
      </c>
      <c r="AJ103" s="21"/>
      <c r="AK103" s="21"/>
      <c r="BC103" s="19"/>
      <c r="BD103" s="20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43" t="s">
        <v>173</v>
      </c>
      <c r="BU103" s="44">
        <f>+$AX$53</f>
        <v>0</v>
      </c>
      <c r="BV103" s="21"/>
      <c r="BW103" s="21"/>
    </row>
    <row r="104" spans="1:75" s="6" customFormat="1" ht="15">
      <c r="A104" s="6">
        <f t="shared" si="24"/>
        <v>10</v>
      </c>
      <c r="B104" s="17" t="s">
        <v>117</v>
      </c>
      <c r="C104" s="10"/>
      <c r="D104" s="64"/>
      <c r="E104" s="65"/>
      <c r="F104" s="65"/>
      <c r="G104" s="66"/>
      <c r="H104" s="8">
        <f>+$E$51</f>
        <v>0</v>
      </c>
      <c r="I104" s="18" t="str">
        <f>+$E$81</f>
        <v>-</v>
      </c>
      <c r="K104" s="8">
        <f>+$AQ$51</f>
        <v>0</v>
      </c>
      <c r="L104" s="8" t="str">
        <f>+$AQ$81</f>
        <v>-</v>
      </c>
      <c r="N104" s="72" t="str">
        <f t="shared" si="23"/>
        <v>-</v>
      </c>
      <c r="O104" s="73"/>
      <c r="P104" s="74"/>
      <c r="Q104" s="19"/>
      <c r="R104" s="20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43" t="s">
        <v>174</v>
      </c>
      <c r="AI104" s="44">
        <f>+$L$54</f>
        <v>0</v>
      </c>
      <c r="AJ104" s="21"/>
      <c r="AK104" s="21"/>
      <c r="BC104" s="19"/>
      <c r="BD104" s="20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43" t="s">
        <v>174</v>
      </c>
      <c r="BU104" s="44">
        <f>+$AX$54</f>
        <v>0</v>
      </c>
      <c r="BV104" s="21"/>
      <c r="BW104" s="21"/>
    </row>
    <row r="105" spans="1:75" s="6" customFormat="1" ht="15">
      <c r="A105" s="6">
        <f t="shared" si="24"/>
        <v>11</v>
      </c>
      <c r="B105" s="17" t="s">
        <v>118</v>
      </c>
      <c r="C105" s="10"/>
      <c r="D105" s="64"/>
      <c r="E105" s="65"/>
      <c r="F105" s="65"/>
      <c r="G105" s="66"/>
      <c r="H105" s="8">
        <f>+$E$52</f>
        <v>0</v>
      </c>
      <c r="I105" s="18" t="str">
        <f>+$E$82</f>
        <v>-</v>
      </c>
      <c r="K105" s="8">
        <f>+$AQ$52</f>
        <v>0</v>
      </c>
      <c r="L105" s="8" t="str">
        <f>+$AQ$82</f>
        <v>-</v>
      </c>
      <c r="N105" s="72" t="str">
        <f t="shared" si="23"/>
        <v>-</v>
      </c>
      <c r="O105" s="73"/>
      <c r="P105" s="74"/>
      <c r="Q105" s="19"/>
      <c r="R105" s="20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43" t="s">
        <v>175</v>
      </c>
      <c r="AI105" s="44">
        <f>+$L$55</f>
        <v>0</v>
      </c>
      <c r="AJ105" s="21"/>
      <c r="AK105" s="21"/>
      <c r="BC105" s="19"/>
      <c r="BD105" s="20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43" t="s">
        <v>175</v>
      </c>
      <c r="BU105" s="44">
        <f>+$AX$55</f>
        <v>0</v>
      </c>
      <c r="BV105" s="21"/>
      <c r="BW105" s="21"/>
    </row>
    <row r="106" spans="1:75" s="6" customFormat="1" ht="15">
      <c r="A106" s="6">
        <f t="shared" si="24"/>
        <v>12</v>
      </c>
      <c r="B106" s="17" t="s">
        <v>119</v>
      </c>
      <c r="C106" s="10"/>
      <c r="D106" s="64"/>
      <c r="E106" s="65"/>
      <c r="F106" s="65"/>
      <c r="G106" s="66"/>
      <c r="H106" s="8">
        <f>+$E$53</f>
        <v>0</v>
      </c>
      <c r="I106" s="18" t="str">
        <f>+$E$83</f>
        <v>-</v>
      </c>
      <c r="K106" s="8">
        <f>+$AQ$53</f>
        <v>0</v>
      </c>
      <c r="L106" s="8" t="str">
        <f>+$AQ$83</f>
        <v>-</v>
      </c>
      <c r="N106" s="72" t="str">
        <f t="shared" si="23"/>
        <v>-</v>
      </c>
      <c r="O106" s="73"/>
      <c r="P106" s="74"/>
      <c r="Q106" s="19"/>
      <c r="R106" s="20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43" t="s">
        <v>176</v>
      </c>
      <c r="AI106" s="44">
        <f>+$L$56</f>
        <v>0</v>
      </c>
      <c r="AJ106" s="21"/>
      <c r="AK106" s="21"/>
      <c r="BC106" s="19"/>
      <c r="BD106" s="20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43" t="s">
        <v>176</v>
      </c>
      <c r="BU106" s="44">
        <f>+$AX$56</f>
        <v>0</v>
      </c>
      <c r="BV106" s="21"/>
      <c r="BW106" s="21"/>
    </row>
    <row r="107" spans="1:75" s="6" customFormat="1" ht="15">
      <c r="A107" s="6">
        <f t="shared" si="24"/>
        <v>13</v>
      </c>
      <c r="B107" s="17" t="s">
        <v>120</v>
      </c>
      <c r="C107" s="10"/>
      <c r="D107" s="64"/>
      <c r="E107" s="65"/>
      <c r="F107" s="65"/>
      <c r="G107" s="66"/>
      <c r="H107" s="8">
        <f>+$E$54</f>
        <v>0</v>
      </c>
      <c r="I107" s="18" t="str">
        <f>+$E$84</f>
        <v>-</v>
      </c>
      <c r="K107" s="8">
        <f>+$AQ$54</f>
        <v>0</v>
      </c>
      <c r="L107" s="8" t="str">
        <f>+$AQ$84</f>
        <v>-</v>
      </c>
      <c r="N107" s="72" t="str">
        <f aca="true" t="shared" si="25" ref="N107:N170">+IF(AND(I107=L107,I107="-"),"-",IF(AND(I107=L107,I107="NEG"),"NOT INFECTED",IF(K107&gt;=H107,"ACTIVE INF.",IF(L107="POS","RECENT INF.","LESS RECENT INF"))))</f>
        <v>-</v>
      </c>
      <c r="O107" s="73"/>
      <c r="P107" s="74"/>
      <c r="Q107" s="19"/>
      <c r="R107" s="20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43" t="s">
        <v>177</v>
      </c>
      <c r="AI107" s="44">
        <f>+$L$57</f>
        <v>0</v>
      </c>
      <c r="AJ107" s="21"/>
      <c r="AK107" s="21"/>
      <c r="BC107" s="19"/>
      <c r="BD107" s="20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43" t="s">
        <v>177</v>
      </c>
      <c r="BU107" s="44">
        <f>+$AX$57</f>
        <v>0</v>
      </c>
      <c r="BV107" s="21"/>
      <c r="BW107" s="21"/>
    </row>
    <row r="108" spans="1:75" s="6" customFormat="1" ht="15">
      <c r="A108" s="6">
        <f t="shared" si="24"/>
        <v>14</v>
      </c>
      <c r="B108" s="17" t="s">
        <v>121</v>
      </c>
      <c r="C108" s="10"/>
      <c r="D108" s="64"/>
      <c r="E108" s="65"/>
      <c r="F108" s="65"/>
      <c r="G108" s="66"/>
      <c r="H108" s="8">
        <f>+$E$55</f>
        <v>0</v>
      </c>
      <c r="I108" s="18" t="str">
        <f>+$E$85</f>
        <v>-</v>
      </c>
      <c r="K108" s="8">
        <f>+$AQ$55</f>
        <v>0</v>
      </c>
      <c r="L108" s="8" t="str">
        <f>+$AQ$85</f>
        <v>-</v>
      </c>
      <c r="N108" s="72" t="str">
        <f t="shared" si="25"/>
        <v>-</v>
      </c>
      <c r="O108" s="73"/>
      <c r="P108" s="74"/>
      <c r="Q108" s="19"/>
      <c r="R108" s="20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BC108" s="19"/>
      <c r="BD108" s="20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</row>
    <row r="109" spans="1:75" s="6" customFormat="1" ht="15">
      <c r="A109" s="6">
        <f t="shared" si="24"/>
        <v>15</v>
      </c>
      <c r="B109" s="17" t="s">
        <v>122</v>
      </c>
      <c r="C109" s="10"/>
      <c r="D109" s="64"/>
      <c r="E109" s="65"/>
      <c r="F109" s="65"/>
      <c r="G109" s="66"/>
      <c r="H109" s="8">
        <f>+$E$56</f>
        <v>0</v>
      </c>
      <c r="I109" s="18" t="str">
        <f>+$E$86</f>
        <v>-</v>
      </c>
      <c r="K109" s="8">
        <f>+$AQ$56</f>
        <v>0</v>
      </c>
      <c r="L109" s="8" t="str">
        <f>+$AQ$86</f>
        <v>-</v>
      </c>
      <c r="N109" s="72" t="str">
        <f t="shared" si="25"/>
        <v>-</v>
      </c>
      <c r="O109" s="73"/>
      <c r="P109" s="74"/>
      <c r="Q109" s="19"/>
      <c r="R109" s="20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BC109" s="19"/>
      <c r="BD109" s="20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</row>
    <row r="110" spans="1:75" s="6" customFormat="1" ht="15">
      <c r="A110" s="6">
        <f t="shared" si="24"/>
        <v>16</v>
      </c>
      <c r="B110" s="17" t="s">
        <v>123</v>
      </c>
      <c r="C110" s="10"/>
      <c r="D110" s="64"/>
      <c r="E110" s="65"/>
      <c r="F110" s="65"/>
      <c r="G110" s="66"/>
      <c r="H110" s="8">
        <f>+$E$57</f>
        <v>0</v>
      </c>
      <c r="I110" s="18" t="str">
        <f>+$E$87</f>
        <v>-</v>
      </c>
      <c r="K110" s="8">
        <f>+$AQ$57</f>
        <v>0</v>
      </c>
      <c r="L110" s="8" t="str">
        <f>+$AQ$87</f>
        <v>-</v>
      </c>
      <c r="N110" s="72" t="str">
        <f t="shared" si="25"/>
        <v>-</v>
      </c>
      <c r="O110" s="73"/>
      <c r="P110" s="74"/>
      <c r="Q110" s="19"/>
      <c r="R110" s="20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BC110" s="19"/>
      <c r="BD110" s="20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</row>
    <row r="111" spans="1:75" s="6" customFormat="1" ht="15">
      <c r="A111" s="6">
        <f t="shared" si="24"/>
        <v>17</v>
      </c>
      <c r="B111" s="17" t="s">
        <v>124</v>
      </c>
      <c r="C111" s="10"/>
      <c r="D111" s="64"/>
      <c r="E111" s="65"/>
      <c r="F111" s="65"/>
      <c r="G111" s="66"/>
      <c r="H111" s="8">
        <f>+$F$50</f>
        <v>0</v>
      </c>
      <c r="I111" s="18" t="str">
        <f>+$F$80</f>
        <v>-</v>
      </c>
      <c r="K111" s="8">
        <f>+$AR$50</f>
        <v>0</v>
      </c>
      <c r="L111" s="8" t="str">
        <f>+$AR$80</f>
        <v>-</v>
      </c>
      <c r="N111" s="72" t="str">
        <f t="shared" si="25"/>
        <v>-</v>
      </c>
      <c r="O111" s="73"/>
      <c r="P111" s="74"/>
      <c r="Q111" s="19"/>
      <c r="R111" s="20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BC111" s="19"/>
      <c r="BD111" s="20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</row>
    <row r="112" spans="1:75" s="6" customFormat="1" ht="15">
      <c r="A112" s="6">
        <f t="shared" si="24"/>
        <v>18</v>
      </c>
      <c r="B112" s="17" t="s">
        <v>125</v>
      </c>
      <c r="C112" s="10"/>
      <c r="D112" s="64"/>
      <c r="E112" s="65"/>
      <c r="F112" s="65"/>
      <c r="G112" s="66"/>
      <c r="H112" s="8">
        <f>+$F$51</f>
        <v>0</v>
      </c>
      <c r="I112" s="18" t="str">
        <f>+$F$81</f>
        <v>-</v>
      </c>
      <c r="K112" s="8">
        <f>+$AR$51</f>
        <v>0</v>
      </c>
      <c r="L112" s="8" t="str">
        <f>+$AR$81</f>
        <v>-</v>
      </c>
      <c r="N112" s="72" t="str">
        <f t="shared" si="25"/>
        <v>-</v>
      </c>
      <c r="O112" s="73"/>
      <c r="P112" s="74"/>
      <c r="Q112" s="19"/>
      <c r="R112" s="20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BC112" s="19"/>
      <c r="BD112" s="20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</row>
    <row r="113" spans="1:75" s="6" customFormat="1" ht="15">
      <c r="A113" s="6">
        <f t="shared" si="24"/>
        <v>19</v>
      </c>
      <c r="B113" s="17" t="s">
        <v>126</v>
      </c>
      <c r="C113" s="10"/>
      <c r="D113" s="64"/>
      <c r="E113" s="65"/>
      <c r="F113" s="65"/>
      <c r="G113" s="66"/>
      <c r="H113" s="8">
        <f>+$F$52</f>
        <v>0</v>
      </c>
      <c r="I113" s="18" t="str">
        <f>+$F$82</f>
        <v>-</v>
      </c>
      <c r="K113" s="8">
        <f>+$AR$52</f>
        <v>0</v>
      </c>
      <c r="L113" s="8" t="str">
        <f>+$AR$82</f>
        <v>-</v>
      </c>
      <c r="N113" s="72" t="str">
        <f t="shared" si="25"/>
        <v>-</v>
      </c>
      <c r="O113" s="73"/>
      <c r="P113" s="74"/>
      <c r="Q113" s="19"/>
      <c r="R113" s="20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BC113" s="19"/>
      <c r="BD113" s="20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</row>
    <row r="114" spans="1:75" s="6" customFormat="1" ht="15">
      <c r="A114" s="6">
        <f t="shared" si="24"/>
        <v>20</v>
      </c>
      <c r="B114" s="17" t="s">
        <v>127</v>
      </c>
      <c r="C114" s="10"/>
      <c r="D114" s="64"/>
      <c r="E114" s="65"/>
      <c r="F114" s="65"/>
      <c r="G114" s="66"/>
      <c r="H114" s="8">
        <f>+$F$53</f>
        <v>0</v>
      </c>
      <c r="I114" s="18" t="str">
        <f>+$F$83</f>
        <v>-</v>
      </c>
      <c r="K114" s="8">
        <f>+$AR$53</f>
        <v>0</v>
      </c>
      <c r="L114" s="8" t="str">
        <f>+$AR$83</f>
        <v>-</v>
      </c>
      <c r="N114" s="72" t="str">
        <f t="shared" si="25"/>
        <v>-</v>
      </c>
      <c r="O114" s="73"/>
      <c r="P114" s="74"/>
      <c r="Q114" s="19"/>
      <c r="R114" s="20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BC114" s="19"/>
      <c r="BD114" s="20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</row>
    <row r="115" spans="1:75" s="6" customFormat="1" ht="15">
      <c r="A115" s="6">
        <f t="shared" si="24"/>
        <v>21</v>
      </c>
      <c r="B115" s="17" t="s">
        <v>128</v>
      </c>
      <c r="C115" s="10"/>
      <c r="D115" s="64"/>
      <c r="E115" s="65"/>
      <c r="F115" s="65"/>
      <c r="G115" s="66"/>
      <c r="H115" s="8">
        <f>+$F$54</f>
        <v>0</v>
      </c>
      <c r="I115" s="18" t="str">
        <f>+$F$84</f>
        <v>-</v>
      </c>
      <c r="K115" s="8">
        <f>+$AR$54</f>
        <v>0</v>
      </c>
      <c r="L115" s="8" t="str">
        <f>+$AR$84</f>
        <v>-</v>
      </c>
      <c r="N115" s="72" t="str">
        <f t="shared" si="25"/>
        <v>-</v>
      </c>
      <c r="O115" s="73"/>
      <c r="P115" s="74"/>
      <c r="Q115" s="19"/>
      <c r="R115" s="20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BC115" s="19"/>
      <c r="BD115" s="20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</row>
    <row r="116" spans="1:75" s="6" customFormat="1" ht="15">
      <c r="A116" s="6">
        <f t="shared" si="24"/>
        <v>22</v>
      </c>
      <c r="B116" s="17" t="s">
        <v>129</v>
      </c>
      <c r="C116" s="10"/>
      <c r="D116" s="64"/>
      <c r="E116" s="65"/>
      <c r="F116" s="65"/>
      <c r="G116" s="66"/>
      <c r="H116" s="8">
        <f>+$F$55</f>
        <v>0</v>
      </c>
      <c r="I116" s="18" t="str">
        <f>+$F$85</f>
        <v>-</v>
      </c>
      <c r="K116" s="8">
        <f>+$AR$55</f>
        <v>0</v>
      </c>
      <c r="L116" s="8" t="str">
        <f>+$AR$85</f>
        <v>-</v>
      </c>
      <c r="N116" s="72" t="str">
        <f t="shared" si="25"/>
        <v>-</v>
      </c>
      <c r="O116" s="73"/>
      <c r="P116" s="74"/>
      <c r="Q116" s="19"/>
      <c r="R116" s="20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BC116" s="19"/>
      <c r="BD116" s="20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</row>
    <row r="117" spans="1:75" s="6" customFormat="1" ht="15">
      <c r="A117" s="6">
        <f t="shared" si="24"/>
        <v>23</v>
      </c>
      <c r="B117" s="17" t="s">
        <v>130</v>
      </c>
      <c r="C117" s="10"/>
      <c r="D117" s="64"/>
      <c r="E117" s="65"/>
      <c r="F117" s="65"/>
      <c r="G117" s="66"/>
      <c r="H117" s="8">
        <f>+$F$56</f>
        <v>0</v>
      </c>
      <c r="I117" s="18" t="str">
        <f>+$F$86</f>
        <v>-</v>
      </c>
      <c r="K117" s="8">
        <f>+$AR$56</f>
        <v>0</v>
      </c>
      <c r="L117" s="8" t="str">
        <f>+$AR$86</f>
        <v>-</v>
      </c>
      <c r="N117" s="72" t="str">
        <f t="shared" si="25"/>
        <v>-</v>
      </c>
      <c r="O117" s="73"/>
      <c r="P117" s="74"/>
      <c r="Q117" s="19"/>
      <c r="R117" s="20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BC117" s="19"/>
      <c r="BD117" s="20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</row>
    <row r="118" spans="1:75" s="6" customFormat="1" ht="15">
      <c r="A118" s="6">
        <f t="shared" si="24"/>
        <v>24</v>
      </c>
      <c r="B118" s="17" t="s">
        <v>131</v>
      </c>
      <c r="C118" s="10"/>
      <c r="D118" s="64"/>
      <c r="E118" s="65"/>
      <c r="F118" s="65"/>
      <c r="G118" s="66"/>
      <c r="H118" s="8">
        <f>+$F$57</f>
        <v>0</v>
      </c>
      <c r="I118" s="18" t="str">
        <f>+$F$87</f>
        <v>-</v>
      </c>
      <c r="K118" s="8">
        <f>+$AR$57</f>
        <v>0</v>
      </c>
      <c r="L118" s="8" t="str">
        <f>+$AR$87</f>
        <v>-</v>
      </c>
      <c r="N118" s="72" t="str">
        <f t="shared" si="25"/>
        <v>-</v>
      </c>
      <c r="O118" s="73"/>
      <c r="P118" s="74"/>
      <c r="Q118" s="19"/>
      <c r="R118" s="20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BC118" s="19"/>
      <c r="BD118" s="20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</row>
    <row r="119" spans="1:75" s="6" customFormat="1" ht="15">
      <c r="A119" s="6">
        <f t="shared" si="24"/>
        <v>25</v>
      </c>
      <c r="B119" s="17" t="s">
        <v>132</v>
      </c>
      <c r="C119" s="10"/>
      <c r="D119" s="64"/>
      <c r="E119" s="65"/>
      <c r="F119" s="65"/>
      <c r="G119" s="66"/>
      <c r="H119" s="8">
        <f>+$G$50</f>
        <v>0</v>
      </c>
      <c r="I119" s="18" t="str">
        <f>+$G$80</f>
        <v>-</v>
      </c>
      <c r="K119" s="8">
        <f>+$AS$50</f>
        <v>0</v>
      </c>
      <c r="L119" s="8" t="str">
        <f>+$AS$80</f>
        <v>-</v>
      </c>
      <c r="N119" s="72" t="str">
        <f t="shared" si="25"/>
        <v>-</v>
      </c>
      <c r="O119" s="73"/>
      <c r="P119" s="74"/>
      <c r="Q119" s="19"/>
      <c r="R119" s="20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BC119" s="19"/>
      <c r="BD119" s="20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</row>
    <row r="120" spans="1:75" s="6" customFormat="1" ht="15">
      <c r="A120" s="6">
        <f t="shared" si="24"/>
        <v>26</v>
      </c>
      <c r="B120" s="17" t="s">
        <v>133</v>
      </c>
      <c r="C120" s="10"/>
      <c r="D120" s="64"/>
      <c r="E120" s="65"/>
      <c r="F120" s="65"/>
      <c r="G120" s="66"/>
      <c r="H120" s="8">
        <f>+$G$51</f>
        <v>0</v>
      </c>
      <c r="I120" s="18" t="str">
        <f>+$G$81</f>
        <v>-</v>
      </c>
      <c r="K120" s="8">
        <f>+$AS$51</f>
        <v>0</v>
      </c>
      <c r="L120" s="8" t="str">
        <f>+$AS$81</f>
        <v>-</v>
      </c>
      <c r="N120" s="72" t="str">
        <f t="shared" si="25"/>
        <v>-</v>
      </c>
      <c r="O120" s="73"/>
      <c r="P120" s="74"/>
      <c r="Q120" s="19"/>
      <c r="R120" s="20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BC120" s="19"/>
      <c r="BD120" s="20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</row>
    <row r="121" spans="1:75" s="6" customFormat="1" ht="15">
      <c r="A121" s="6">
        <f t="shared" si="24"/>
        <v>27</v>
      </c>
      <c r="B121" s="17" t="s">
        <v>134</v>
      </c>
      <c r="C121" s="10"/>
      <c r="D121" s="64"/>
      <c r="E121" s="65"/>
      <c r="F121" s="65"/>
      <c r="G121" s="66"/>
      <c r="H121" s="8">
        <f>+$G$52</f>
        <v>0</v>
      </c>
      <c r="I121" s="18" t="str">
        <f>+$G$82</f>
        <v>-</v>
      </c>
      <c r="K121" s="8">
        <f>+$AS$52</f>
        <v>0</v>
      </c>
      <c r="L121" s="8" t="str">
        <f>+$AS$82</f>
        <v>-</v>
      </c>
      <c r="N121" s="72" t="str">
        <f t="shared" si="25"/>
        <v>-</v>
      </c>
      <c r="O121" s="73"/>
      <c r="P121" s="74"/>
      <c r="Q121" s="19"/>
      <c r="R121" s="20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BC121" s="19"/>
      <c r="BD121" s="20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</row>
    <row r="122" spans="1:75" s="6" customFormat="1" ht="15">
      <c r="A122" s="6">
        <f t="shared" si="24"/>
        <v>28</v>
      </c>
      <c r="B122" s="17" t="s">
        <v>135</v>
      </c>
      <c r="C122" s="10"/>
      <c r="D122" s="64"/>
      <c r="E122" s="65"/>
      <c r="F122" s="65"/>
      <c r="G122" s="66"/>
      <c r="H122" s="8">
        <f>+$G$53</f>
        <v>0</v>
      </c>
      <c r="I122" s="18" t="str">
        <f>+$G$83</f>
        <v>-</v>
      </c>
      <c r="K122" s="8">
        <f>+$AS$53</f>
        <v>0</v>
      </c>
      <c r="L122" s="8" t="str">
        <f>+$AS$83</f>
        <v>-</v>
      </c>
      <c r="N122" s="72" t="str">
        <f t="shared" si="25"/>
        <v>-</v>
      </c>
      <c r="O122" s="73"/>
      <c r="P122" s="74"/>
      <c r="Q122" s="19"/>
      <c r="R122" s="20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BC122" s="19"/>
      <c r="BD122" s="20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</row>
    <row r="123" spans="1:75" s="6" customFormat="1" ht="15">
      <c r="A123" s="6">
        <f t="shared" si="24"/>
        <v>29</v>
      </c>
      <c r="B123" s="17" t="s">
        <v>136</v>
      </c>
      <c r="C123" s="10"/>
      <c r="D123" s="64"/>
      <c r="E123" s="65"/>
      <c r="F123" s="65"/>
      <c r="G123" s="66"/>
      <c r="H123" s="8">
        <f>+$G$54</f>
        <v>0</v>
      </c>
      <c r="I123" s="18" t="str">
        <f>+$G$84</f>
        <v>-</v>
      </c>
      <c r="K123" s="8">
        <f>+$AS$54</f>
        <v>0</v>
      </c>
      <c r="L123" s="8" t="str">
        <f>+$AS$84</f>
        <v>-</v>
      </c>
      <c r="N123" s="72" t="str">
        <f t="shared" si="25"/>
        <v>-</v>
      </c>
      <c r="O123" s="73"/>
      <c r="P123" s="74"/>
      <c r="Q123" s="19"/>
      <c r="R123" s="20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BC123" s="19"/>
      <c r="BD123" s="20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</row>
    <row r="124" spans="1:75" s="6" customFormat="1" ht="15">
      <c r="A124" s="6">
        <f t="shared" si="24"/>
        <v>30</v>
      </c>
      <c r="B124" s="17" t="s">
        <v>137</v>
      </c>
      <c r="C124" s="10"/>
      <c r="D124" s="64"/>
      <c r="E124" s="65"/>
      <c r="F124" s="65"/>
      <c r="G124" s="66"/>
      <c r="H124" s="8">
        <f>+$G$55</f>
        <v>0</v>
      </c>
      <c r="I124" s="18" t="str">
        <f>+$G$85</f>
        <v>-</v>
      </c>
      <c r="K124" s="8">
        <f>+$AS$55</f>
        <v>0</v>
      </c>
      <c r="L124" s="8" t="str">
        <f>+$AS$85</f>
        <v>-</v>
      </c>
      <c r="N124" s="72" t="str">
        <f t="shared" si="25"/>
        <v>-</v>
      </c>
      <c r="O124" s="73"/>
      <c r="P124" s="74"/>
      <c r="Q124" s="19"/>
      <c r="R124" s="20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BC124" s="19"/>
      <c r="BD124" s="20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</row>
    <row r="125" spans="1:75" s="6" customFormat="1" ht="15">
      <c r="A125" s="6">
        <f t="shared" si="24"/>
        <v>31</v>
      </c>
      <c r="B125" s="17" t="s">
        <v>138</v>
      </c>
      <c r="C125" s="10"/>
      <c r="D125" s="64"/>
      <c r="E125" s="65"/>
      <c r="F125" s="65"/>
      <c r="G125" s="66"/>
      <c r="H125" s="8">
        <f>+$G$56</f>
        <v>0</v>
      </c>
      <c r="I125" s="18" t="str">
        <f>+$G$86</f>
        <v>-</v>
      </c>
      <c r="K125" s="8">
        <f>+$AS$56</f>
        <v>0</v>
      </c>
      <c r="L125" s="8" t="str">
        <f>+$AS$86</f>
        <v>-</v>
      </c>
      <c r="N125" s="72" t="str">
        <f t="shared" si="25"/>
        <v>-</v>
      </c>
      <c r="O125" s="73"/>
      <c r="P125" s="74"/>
      <c r="Q125" s="19"/>
      <c r="R125" s="20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BC125" s="19"/>
      <c r="BD125" s="20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</row>
    <row r="126" spans="1:75" s="6" customFormat="1" ht="15">
      <c r="A126" s="6">
        <f t="shared" si="24"/>
        <v>32</v>
      </c>
      <c r="B126" s="17" t="s">
        <v>139</v>
      </c>
      <c r="C126" s="10"/>
      <c r="D126" s="64"/>
      <c r="E126" s="65"/>
      <c r="F126" s="65"/>
      <c r="G126" s="66"/>
      <c r="H126" s="8">
        <f>+$G$57</f>
        <v>0</v>
      </c>
      <c r="I126" s="18" t="str">
        <f>+$G$87</f>
        <v>-</v>
      </c>
      <c r="K126" s="8">
        <f>+$AS$57</f>
        <v>0</v>
      </c>
      <c r="L126" s="8" t="str">
        <f>+$AS$87</f>
        <v>-</v>
      </c>
      <c r="N126" s="72" t="str">
        <f t="shared" si="25"/>
        <v>-</v>
      </c>
      <c r="O126" s="73"/>
      <c r="P126" s="74"/>
      <c r="Q126" s="19"/>
      <c r="R126" s="20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BC126" s="19"/>
      <c r="BD126" s="20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</row>
    <row r="127" spans="1:75" s="6" customFormat="1" ht="15">
      <c r="A127" s="6">
        <f t="shared" si="24"/>
        <v>33</v>
      </c>
      <c r="B127" s="17" t="s">
        <v>140</v>
      </c>
      <c r="C127" s="10"/>
      <c r="D127" s="64"/>
      <c r="E127" s="65"/>
      <c r="F127" s="65"/>
      <c r="G127" s="66"/>
      <c r="H127" s="8">
        <f>+$H$50</f>
        <v>0</v>
      </c>
      <c r="I127" s="18" t="str">
        <f>+$H$80</f>
        <v>-</v>
      </c>
      <c r="K127" s="8">
        <f>+$AT$50</f>
        <v>0</v>
      </c>
      <c r="L127" s="8" t="str">
        <f>+$AT$80</f>
        <v>-</v>
      </c>
      <c r="N127" s="72" t="str">
        <f t="shared" si="25"/>
        <v>-</v>
      </c>
      <c r="O127" s="73"/>
      <c r="P127" s="74"/>
      <c r="Q127" s="19"/>
      <c r="R127" s="20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BC127" s="19"/>
      <c r="BD127" s="20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</row>
    <row r="128" spans="1:75" s="6" customFormat="1" ht="15">
      <c r="A128" s="6">
        <f t="shared" si="24"/>
        <v>34</v>
      </c>
      <c r="B128" s="17" t="s">
        <v>141</v>
      </c>
      <c r="C128" s="10"/>
      <c r="D128" s="64"/>
      <c r="E128" s="65"/>
      <c r="F128" s="65"/>
      <c r="G128" s="66"/>
      <c r="H128" s="8">
        <f>+$H$51</f>
        <v>0</v>
      </c>
      <c r="I128" s="18" t="str">
        <f>+$H$81</f>
        <v>-</v>
      </c>
      <c r="K128" s="8">
        <f>+$AT$51</f>
        <v>0</v>
      </c>
      <c r="L128" s="8" t="str">
        <f>+$AT$81</f>
        <v>-</v>
      </c>
      <c r="N128" s="72" t="str">
        <f t="shared" si="25"/>
        <v>-</v>
      </c>
      <c r="O128" s="73"/>
      <c r="P128" s="74"/>
      <c r="Q128" s="19"/>
      <c r="R128" s="20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BC128" s="19"/>
      <c r="BD128" s="20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</row>
    <row r="129" spans="1:75" s="6" customFormat="1" ht="15">
      <c r="A129" s="6">
        <f t="shared" si="24"/>
        <v>35</v>
      </c>
      <c r="B129" s="17" t="s">
        <v>142</v>
      </c>
      <c r="C129" s="10"/>
      <c r="D129" s="64"/>
      <c r="E129" s="65"/>
      <c r="F129" s="65"/>
      <c r="G129" s="66"/>
      <c r="H129" s="8">
        <f>+$H$52</f>
        <v>0</v>
      </c>
      <c r="I129" s="18" t="str">
        <f>+$H$82</f>
        <v>-</v>
      </c>
      <c r="K129" s="8">
        <f>+$AT$52</f>
        <v>0</v>
      </c>
      <c r="L129" s="8" t="str">
        <f>+$AT$82</f>
        <v>-</v>
      </c>
      <c r="N129" s="72" t="str">
        <f t="shared" si="25"/>
        <v>-</v>
      </c>
      <c r="O129" s="73"/>
      <c r="P129" s="74"/>
      <c r="Q129" s="19"/>
      <c r="R129" s="20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BC129" s="19"/>
      <c r="BD129" s="20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</row>
    <row r="130" spans="1:75" s="6" customFormat="1" ht="15">
      <c r="A130" s="6">
        <f t="shared" si="24"/>
        <v>36</v>
      </c>
      <c r="B130" s="17" t="s">
        <v>213</v>
      </c>
      <c r="C130" s="10"/>
      <c r="D130" s="39"/>
      <c r="E130" s="40"/>
      <c r="F130" s="40"/>
      <c r="G130" s="41"/>
      <c r="H130" s="8">
        <f>+$H$53</f>
        <v>0</v>
      </c>
      <c r="I130" s="18" t="str">
        <f>+$H$83</f>
        <v>-</v>
      </c>
      <c r="K130" s="8">
        <f>+$AT$53</f>
        <v>0</v>
      </c>
      <c r="L130" s="8" t="str">
        <f>+$AT$83</f>
        <v>-</v>
      </c>
      <c r="N130" s="72" t="str">
        <f t="shared" si="25"/>
        <v>-</v>
      </c>
      <c r="O130" s="73"/>
      <c r="P130" s="74"/>
      <c r="Q130" s="19"/>
      <c r="R130" s="20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BC130" s="19"/>
      <c r="BD130" s="20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</row>
    <row r="131" spans="1:75" s="6" customFormat="1" ht="15">
      <c r="A131" s="6">
        <f t="shared" si="24"/>
        <v>37</v>
      </c>
      <c r="B131" s="17" t="s">
        <v>214</v>
      </c>
      <c r="C131" s="10"/>
      <c r="D131" s="39"/>
      <c r="E131" s="40"/>
      <c r="F131" s="40"/>
      <c r="G131" s="41"/>
      <c r="H131" s="8">
        <f>+$H$54</f>
        <v>0</v>
      </c>
      <c r="I131" s="18" t="str">
        <f>+$H$84</f>
        <v>-</v>
      </c>
      <c r="K131" s="8">
        <f>+$AT$54</f>
        <v>0</v>
      </c>
      <c r="L131" s="8" t="str">
        <f>+$AT$84</f>
        <v>-</v>
      </c>
      <c r="N131" s="72" t="str">
        <f t="shared" si="25"/>
        <v>-</v>
      </c>
      <c r="O131" s="73"/>
      <c r="P131" s="74"/>
      <c r="Q131" s="19"/>
      <c r="R131" s="20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BC131" s="19"/>
      <c r="BD131" s="20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</row>
    <row r="132" spans="1:75" s="6" customFormat="1" ht="15">
      <c r="A132" s="6">
        <f t="shared" si="24"/>
        <v>38</v>
      </c>
      <c r="B132" s="17" t="s">
        <v>143</v>
      </c>
      <c r="C132" s="10"/>
      <c r="D132" s="64"/>
      <c r="E132" s="65"/>
      <c r="F132" s="65"/>
      <c r="G132" s="66"/>
      <c r="H132" s="8">
        <f>+$H$55</f>
        <v>0</v>
      </c>
      <c r="I132" s="18" t="str">
        <f>+$H$85</f>
        <v>-</v>
      </c>
      <c r="K132" s="8">
        <f>+$AT$55</f>
        <v>0</v>
      </c>
      <c r="L132" s="8" t="str">
        <f>+$AT$85</f>
        <v>-</v>
      </c>
      <c r="N132" s="72" t="str">
        <f t="shared" si="25"/>
        <v>-</v>
      </c>
      <c r="O132" s="73"/>
      <c r="P132" s="74"/>
      <c r="Q132" s="19"/>
      <c r="R132" s="20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BC132" s="19"/>
      <c r="BD132" s="20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</row>
    <row r="133" spans="1:75" s="6" customFormat="1" ht="15">
      <c r="A133" s="6">
        <f t="shared" si="24"/>
        <v>39</v>
      </c>
      <c r="B133" s="17" t="s">
        <v>144</v>
      </c>
      <c r="C133" s="10"/>
      <c r="D133" s="64"/>
      <c r="E133" s="65"/>
      <c r="F133" s="65"/>
      <c r="G133" s="66"/>
      <c r="H133" s="8">
        <f>+$H$56</f>
        <v>0</v>
      </c>
      <c r="I133" s="18" t="str">
        <f>+$H$86</f>
        <v>-</v>
      </c>
      <c r="K133" s="8">
        <f>+$AT$56</f>
        <v>0</v>
      </c>
      <c r="L133" s="8" t="str">
        <f>+$AT$86</f>
        <v>-</v>
      </c>
      <c r="N133" s="72" t="str">
        <f t="shared" si="25"/>
        <v>-</v>
      </c>
      <c r="O133" s="73"/>
      <c r="P133" s="74"/>
      <c r="Q133" s="19"/>
      <c r="R133" s="20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BC133" s="19"/>
      <c r="BD133" s="20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</row>
    <row r="134" spans="1:75" s="6" customFormat="1" ht="15">
      <c r="A134" s="6">
        <f t="shared" si="24"/>
        <v>40</v>
      </c>
      <c r="B134" s="17" t="s">
        <v>145</v>
      </c>
      <c r="C134" s="10"/>
      <c r="D134" s="64"/>
      <c r="E134" s="65"/>
      <c r="F134" s="65"/>
      <c r="G134" s="66"/>
      <c r="H134" s="8">
        <f>+$H$57</f>
        <v>0</v>
      </c>
      <c r="I134" s="18" t="str">
        <f>+$H$87</f>
        <v>-</v>
      </c>
      <c r="K134" s="8">
        <f>+$AT$57</f>
        <v>0</v>
      </c>
      <c r="L134" s="8" t="str">
        <f>+$AT$87</f>
        <v>-</v>
      </c>
      <c r="N134" s="72" t="str">
        <f t="shared" si="25"/>
        <v>-</v>
      </c>
      <c r="O134" s="73"/>
      <c r="P134" s="74"/>
      <c r="Q134" s="19"/>
      <c r="R134" s="20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BC134" s="19"/>
      <c r="BD134" s="20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</row>
    <row r="135" spans="1:75" s="6" customFormat="1" ht="15">
      <c r="A135" s="6">
        <f t="shared" si="24"/>
        <v>41</v>
      </c>
      <c r="B135" s="17" t="s">
        <v>146</v>
      </c>
      <c r="C135" s="10"/>
      <c r="D135" s="64"/>
      <c r="E135" s="65"/>
      <c r="F135" s="65"/>
      <c r="G135" s="66"/>
      <c r="H135" s="8">
        <f>+$I$50</f>
        <v>0</v>
      </c>
      <c r="I135" s="18" t="str">
        <f>+$I$80</f>
        <v>-</v>
      </c>
      <c r="K135" s="8">
        <f>+$AU$50</f>
        <v>0</v>
      </c>
      <c r="L135" s="8" t="str">
        <f>+$AU$80</f>
        <v>-</v>
      </c>
      <c r="N135" s="72" t="str">
        <f t="shared" si="25"/>
        <v>-</v>
      </c>
      <c r="O135" s="73"/>
      <c r="P135" s="74"/>
      <c r="Q135" s="19"/>
      <c r="R135" s="20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BC135" s="19"/>
      <c r="BD135" s="20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</row>
    <row r="136" spans="1:75" s="6" customFormat="1" ht="15">
      <c r="A136" s="6">
        <f t="shared" si="24"/>
        <v>42</v>
      </c>
      <c r="B136" s="17" t="s">
        <v>147</v>
      </c>
      <c r="C136" s="10"/>
      <c r="D136" s="64"/>
      <c r="E136" s="65"/>
      <c r="F136" s="65"/>
      <c r="G136" s="66"/>
      <c r="H136" s="8">
        <f>+$I$51</f>
        <v>0</v>
      </c>
      <c r="I136" s="18" t="str">
        <f>+$I$81</f>
        <v>-</v>
      </c>
      <c r="K136" s="8">
        <f>+$AU$51</f>
        <v>0</v>
      </c>
      <c r="L136" s="8" t="str">
        <f>+$AU$81</f>
        <v>-</v>
      </c>
      <c r="N136" s="72" t="str">
        <f t="shared" si="25"/>
        <v>-</v>
      </c>
      <c r="O136" s="73"/>
      <c r="P136" s="74"/>
      <c r="Q136" s="19"/>
      <c r="R136" s="20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BC136" s="19"/>
      <c r="BD136" s="20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</row>
    <row r="137" spans="1:75" s="6" customFormat="1" ht="15">
      <c r="A137" s="6">
        <f t="shared" si="24"/>
        <v>43</v>
      </c>
      <c r="B137" s="17" t="s">
        <v>148</v>
      </c>
      <c r="C137" s="10"/>
      <c r="D137" s="64"/>
      <c r="E137" s="65"/>
      <c r="F137" s="65"/>
      <c r="G137" s="66"/>
      <c r="H137" s="8">
        <f>+$I$52</f>
        <v>0</v>
      </c>
      <c r="I137" s="18" t="str">
        <f>+$I$82</f>
        <v>-</v>
      </c>
      <c r="K137" s="8">
        <f>+$AU$52</f>
        <v>0</v>
      </c>
      <c r="L137" s="8" t="str">
        <f>+$AU$82</f>
        <v>-</v>
      </c>
      <c r="N137" s="72" t="str">
        <f t="shared" si="25"/>
        <v>-</v>
      </c>
      <c r="O137" s="73"/>
      <c r="P137" s="74"/>
      <c r="Q137" s="19"/>
      <c r="R137" s="20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BC137" s="19"/>
      <c r="BD137" s="20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</row>
    <row r="138" spans="1:75" s="6" customFormat="1" ht="15">
      <c r="A138" s="6">
        <f t="shared" si="24"/>
        <v>44</v>
      </c>
      <c r="B138" s="17" t="s">
        <v>149</v>
      </c>
      <c r="C138" s="10"/>
      <c r="D138" s="64"/>
      <c r="E138" s="65"/>
      <c r="F138" s="65"/>
      <c r="G138" s="66"/>
      <c r="H138" s="8">
        <f>+$I$53</f>
        <v>0</v>
      </c>
      <c r="I138" s="18" t="str">
        <f>+$I$83</f>
        <v>-</v>
      </c>
      <c r="K138" s="8">
        <f>+$AU$53</f>
        <v>0</v>
      </c>
      <c r="L138" s="8" t="str">
        <f>+$AU$83</f>
        <v>-</v>
      </c>
      <c r="N138" s="72" t="str">
        <f t="shared" si="25"/>
        <v>-</v>
      </c>
      <c r="O138" s="73"/>
      <c r="P138" s="74"/>
      <c r="Q138" s="19"/>
      <c r="R138" s="20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BC138" s="19"/>
      <c r="BD138" s="20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</row>
    <row r="139" spans="1:75" s="6" customFormat="1" ht="15">
      <c r="A139" s="6">
        <f t="shared" si="24"/>
        <v>45</v>
      </c>
      <c r="B139" s="17" t="s">
        <v>150</v>
      </c>
      <c r="C139" s="10"/>
      <c r="D139" s="64"/>
      <c r="E139" s="65"/>
      <c r="F139" s="65"/>
      <c r="G139" s="66"/>
      <c r="H139" s="8">
        <f>+$I$54</f>
        <v>0</v>
      </c>
      <c r="I139" s="18" t="str">
        <f>+$I$84</f>
        <v>-</v>
      </c>
      <c r="K139" s="8">
        <f>+$AU$54</f>
        <v>0</v>
      </c>
      <c r="L139" s="8" t="str">
        <f>+$AU$84</f>
        <v>-</v>
      </c>
      <c r="N139" s="72" t="str">
        <f t="shared" si="25"/>
        <v>-</v>
      </c>
      <c r="O139" s="73"/>
      <c r="P139" s="74"/>
      <c r="Q139" s="19"/>
      <c r="R139" s="20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BC139" s="19"/>
      <c r="BD139" s="20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</row>
    <row r="140" spans="1:75" s="6" customFormat="1" ht="15">
      <c r="A140" s="6">
        <f t="shared" si="24"/>
        <v>46</v>
      </c>
      <c r="B140" s="17" t="s">
        <v>151</v>
      </c>
      <c r="C140" s="10"/>
      <c r="D140" s="64"/>
      <c r="E140" s="65"/>
      <c r="F140" s="65"/>
      <c r="G140" s="66"/>
      <c r="H140" s="8">
        <f>+$I$55</f>
        <v>0</v>
      </c>
      <c r="I140" s="18" t="str">
        <f>+$I$85</f>
        <v>-</v>
      </c>
      <c r="K140" s="8">
        <f>+$AU$55</f>
        <v>0</v>
      </c>
      <c r="L140" s="8" t="str">
        <f>+$AU$85</f>
        <v>-</v>
      </c>
      <c r="N140" s="72" t="str">
        <f t="shared" si="25"/>
        <v>-</v>
      </c>
      <c r="O140" s="73"/>
      <c r="P140" s="74"/>
      <c r="Q140" s="19"/>
      <c r="R140" s="20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BC140" s="19"/>
      <c r="BD140" s="20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</row>
    <row r="141" spans="1:75" s="6" customFormat="1" ht="15">
      <c r="A141" s="6">
        <f t="shared" si="24"/>
        <v>47</v>
      </c>
      <c r="B141" s="17" t="s">
        <v>152</v>
      </c>
      <c r="C141" s="10"/>
      <c r="D141" s="64"/>
      <c r="E141" s="65"/>
      <c r="F141" s="65"/>
      <c r="G141" s="66"/>
      <c r="H141" s="8">
        <f>+$I$56</f>
        <v>0</v>
      </c>
      <c r="I141" s="18" t="str">
        <f>+$I$86</f>
        <v>-</v>
      </c>
      <c r="K141" s="8">
        <f>+$AU$56</f>
        <v>0</v>
      </c>
      <c r="L141" s="8" t="str">
        <f>+$AU$86</f>
        <v>-</v>
      </c>
      <c r="N141" s="72" t="str">
        <f t="shared" si="25"/>
        <v>-</v>
      </c>
      <c r="O141" s="73"/>
      <c r="P141" s="74"/>
      <c r="Q141" s="19"/>
      <c r="R141" s="20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BC141" s="19"/>
      <c r="BD141" s="20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</row>
    <row r="142" spans="1:75" s="6" customFormat="1" ht="15">
      <c r="A142" s="6">
        <f t="shared" si="24"/>
        <v>48</v>
      </c>
      <c r="B142" s="17" t="s">
        <v>153</v>
      </c>
      <c r="C142" s="10"/>
      <c r="D142" s="64"/>
      <c r="E142" s="65"/>
      <c r="F142" s="65"/>
      <c r="G142" s="66"/>
      <c r="H142" s="8">
        <f>+$I$57</f>
        <v>0</v>
      </c>
      <c r="I142" s="18" t="str">
        <f>+$I$87</f>
        <v>-</v>
      </c>
      <c r="K142" s="8">
        <f>+$AU$57</f>
        <v>0</v>
      </c>
      <c r="L142" s="8" t="str">
        <f>+$AU$87</f>
        <v>-</v>
      </c>
      <c r="N142" s="72" t="str">
        <f t="shared" si="25"/>
        <v>-</v>
      </c>
      <c r="O142" s="73"/>
      <c r="P142" s="74"/>
      <c r="Q142" s="19"/>
      <c r="R142" s="20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BC142" s="19"/>
      <c r="BD142" s="20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</row>
    <row r="143" spans="1:75" s="6" customFormat="1" ht="15">
      <c r="A143" s="6">
        <f t="shared" si="24"/>
        <v>49</v>
      </c>
      <c r="B143" s="17" t="s">
        <v>154</v>
      </c>
      <c r="C143" s="10"/>
      <c r="D143" s="64"/>
      <c r="E143" s="65"/>
      <c r="F143" s="65"/>
      <c r="G143" s="66"/>
      <c r="H143" s="8">
        <f>+$J$50</f>
        <v>0</v>
      </c>
      <c r="I143" s="18" t="str">
        <f>+$J$80</f>
        <v>-</v>
      </c>
      <c r="K143" s="8">
        <f>+$AV$50</f>
        <v>0</v>
      </c>
      <c r="L143" s="8" t="str">
        <f>+$AV$80</f>
        <v>-</v>
      </c>
      <c r="N143" s="72" t="str">
        <f t="shared" si="25"/>
        <v>-</v>
      </c>
      <c r="O143" s="73"/>
      <c r="P143" s="74"/>
      <c r="Q143" s="19"/>
      <c r="R143" s="20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BC143" s="19"/>
      <c r="BD143" s="20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</row>
    <row r="144" spans="1:75" s="6" customFormat="1" ht="15">
      <c r="A144" s="6">
        <f t="shared" si="24"/>
        <v>50</v>
      </c>
      <c r="B144" s="17" t="s">
        <v>155</v>
      </c>
      <c r="C144" s="10"/>
      <c r="D144" s="64"/>
      <c r="E144" s="65"/>
      <c r="F144" s="65"/>
      <c r="G144" s="66"/>
      <c r="H144" s="8">
        <f>+$J$51</f>
        <v>0</v>
      </c>
      <c r="I144" s="18" t="str">
        <f>+$J$81</f>
        <v>-</v>
      </c>
      <c r="K144" s="8">
        <f>+$AV$51</f>
        <v>0</v>
      </c>
      <c r="L144" s="8" t="str">
        <f>+$AV$81</f>
        <v>-</v>
      </c>
      <c r="N144" s="72" t="str">
        <f t="shared" si="25"/>
        <v>-</v>
      </c>
      <c r="O144" s="73"/>
      <c r="P144" s="74"/>
      <c r="Q144" s="19"/>
      <c r="R144" s="20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BC144" s="19"/>
      <c r="BD144" s="20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</row>
    <row r="145" spans="1:75" s="6" customFormat="1" ht="15">
      <c r="A145" s="6">
        <f t="shared" si="24"/>
        <v>51</v>
      </c>
      <c r="B145" s="17" t="s">
        <v>156</v>
      </c>
      <c r="C145" s="10"/>
      <c r="D145" s="64"/>
      <c r="E145" s="65"/>
      <c r="F145" s="65"/>
      <c r="G145" s="66"/>
      <c r="H145" s="8">
        <f>+$J$52</f>
        <v>0</v>
      </c>
      <c r="I145" s="18" t="str">
        <f>+$J$82</f>
        <v>-</v>
      </c>
      <c r="K145" s="8">
        <f>+$AV$52</f>
        <v>0</v>
      </c>
      <c r="L145" s="8" t="str">
        <f>+$AV$82</f>
        <v>-</v>
      </c>
      <c r="N145" s="72" t="str">
        <f t="shared" si="25"/>
        <v>-</v>
      </c>
      <c r="O145" s="73"/>
      <c r="P145" s="74"/>
      <c r="Q145" s="19"/>
      <c r="R145" s="20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BC145" s="19"/>
      <c r="BD145" s="20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</row>
    <row r="146" spans="1:75" s="6" customFormat="1" ht="15">
      <c r="A146" s="6">
        <f t="shared" si="24"/>
        <v>52</v>
      </c>
      <c r="B146" s="17" t="s">
        <v>157</v>
      </c>
      <c r="C146" s="10"/>
      <c r="D146" s="64"/>
      <c r="E146" s="65"/>
      <c r="F146" s="65"/>
      <c r="G146" s="66"/>
      <c r="H146" s="8">
        <f>+$J$53</f>
        <v>0</v>
      </c>
      <c r="I146" s="18" t="str">
        <f>+$J$83</f>
        <v>-</v>
      </c>
      <c r="K146" s="8">
        <f>+$AV$53</f>
        <v>0</v>
      </c>
      <c r="L146" s="8" t="str">
        <f>+$AV$83</f>
        <v>-</v>
      </c>
      <c r="N146" s="72" t="str">
        <f t="shared" si="25"/>
        <v>-</v>
      </c>
      <c r="O146" s="73"/>
      <c r="P146" s="74"/>
      <c r="Q146" s="19"/>
      <c r="R146" s="20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BC146" s="19"/>
      <c r="BD146" s="20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</row>
    <row r="147" spans="1:75" s="6" customFormat="1" ht="15">
      <c r="A147" s="6">
        <f t="shared" si="24"/>
        <v>53</v>
      </c>
      <c r="B147" s="17" t="s">
        <v>158</v>
      </c>
      <c r="C147" s="10"/>
      <c r="D147" s="64"/>
      <c r="E147" s="65"/>
      <c r="F147" s="65"/>
      <c r="G147" s="66"/>
      <c r="H147" s="8">
        <f>+$J$54</f>
        <v>0</v>
      </c>
      <c r="I147" s="18" t="str">
        <f>+$J$84</f>
        <v>-</v>
      </c>
      <c r="K147" s="8">
        <f>+$AV$54</f>
        <v>0</v>
      </c>
      <c r="L147" s="8" t="str">
        <f>+$AV$84</f>
        <v>-</v>
      </c>
      <c r="N147" s="72" t="str">
        <f t="shared" si="25"/>
        <v>-</v>
      </c>
      <c r="O147" s="73"/>
      <c r="P147" s="74"/>
      <c r="Q147" s="19"/>
      <c r="R147" s="20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BC147" s="19"/>
      <c r="BD147" s="20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</row>
    <row r="148" spans="1:75" s="6" customFormat="1" ht="15">
      <c r="A148" s="6">
        <f t="shared" si="24"/>
        <v>54</v>
      </c>
      <c r="B148" s="17" t="s">
        <v>159</v>
      </c>
      <c r="C148" s="10"/>
      <c r="D148" s="64"/>
      <c r="E148" s="65"/>
      <c r="F148" s="65"/>
      <c r="G148" s="66"/>
      <c r="H148" s="8">
        <f>+$J$55</f>
        <v>0</v>
      </c>
      <c r="I148" s="18" t="str">
        <f>+$J$85</f>
        <v>-</v>
      </c>
      <c r="K148" s="8">
        <f>+$AV$55</f>
        <v>0</v>
      </c>
      <c r="L148" s="8" t="str">
        <f>+$AV$85</f>
        <v>-</v>
      </c>
      <c r="N148" s="72" t="str">
        <f t="shared" si="25"/>
        <v>-</v>
      </c>
      <c r="O148" s="73"/>
      <c r="P148" s="74"/>
      <c r="Q148" s="19"/>
      <c r="R148" s="20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BC148" s="19"/>
      <c r="BD148" s="20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</row>
    <row r="149" spans="1:75" s="6" customFormat="1" ht="15">
      <c r="A149" s="6">
        <f t="shared" si="24"/>
        <v>55</v>
      </c>
      <c r="B149" s="17" t="s">
        <v>160</v>
      </c>
      <c r="C149" s="10"/>
      <c r="D149" s="64"/>
      <c r="E149" s="65"/>
      <c r="F149" s="65"/>
      <c r="G149" s="66"/>
      <c r="H149" s="8">
        <f>+$J$56</f>
        <v>0</v>
      </c>
      <c r="I149" s="18" t="str">
        <f>+$J$86</f>
        <v>-</v>
      </c>
      <c r="K149" s="8">
        <f>+$AV$56</f>
        <v>0</v>
      </c>
      <c r="L149" s="8" t="str">
        <f>+$AV$86</f>
        <v>-</v>
      </c>
      <c r="N149" s="72" t="str">
        <f t="shared" si="25"/>
        <v>-</v>
      </c>
      <c r="O149" s="73"/>
      <c r="P149" s="74"/>
      <c r="Q149" s="19"/>
      <c r="R149" s="20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BC149" s="19"/>
      <c r="BD149" s="20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</row>
    <row r="150" spans="1:75" s="6" customFormat="1" ht="15">
      <c r="A150" s="6">
        <f t="shared" si="24"/>
        <v>56</v>
      </c>
      <c r="B150" s="17" t="s">
        <v>161</v>
      </c>
      <c r="C150" s="10"/>
      <c r="D150" s="64"/>
      <c r="E150" s="65"/>
      <c r="F150" s="65"/>
      <c r="G150" s="66"/>
      <c r="H150" s="8">
        <f>+$J$57</f>
        <v>0</v>
      </c>
      <c r="I150" s="18" t="str">
        <f>+$J$87</f>
        <v>-</v>
      </c>
      <c r="K150" s="8">
        <f>+$AV$57</f>
        <v>0</v>
      </c>
      <c r="L150" s="8" t="str">
        <f>+$AV$87</f>
        <v>-</v>
      </c>
      <c r="N150" s="72" t="str">
        <f t="shared" si="25"/>
        <v>-</v>
      </c>
      <c r="O150" s="73"/>
      <c r="P150" s="74"/>
      <c r="Q150" s="19"/>
      <c r="R150" s="20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BC150" s="19"/>
      <c r="BD150" s="20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</row>
    <row r="151" spans="1:75" s="6" customFormat="1" ht="15">
      <c r="A151" s="6">
        <f t="shared" si="24"/>
        <v>57</v>
      </c>
      <c r="B151" s="17" t="s">
        <v>162</v>
      </c>
      <c r="C151" s="10"/>
      <c r="D151" s="64"/>
      <c r="E151" s="65"/>
      <c r="F151" s="65"/>
      <c r="G151" s="66"/>
      <c r="H151" s="8">
        <f>+$K$50</f>
        <v>0</v>
      </c>
      <c r="I151" s="18" t="str">
        <f>+$K$80</f>
        <v>-</v>
      </c>
      <c r="K151" s="8">
        <f>+$AW$50</f>
        <v>0</v>
      </c>
      <c r="L151" s="8" t="str">
        <f>+$AW$80</f>
        <v>-</v>
      </c>
      <c r="N151" s="72" t="str">
        <f t="shared" si="25"/>
        <v>-</v>
      </c>
      <c r="O151" s="73"/>
      <c r="P151" s="74"/>
      <c r="Q151" s="19"/>
      <c r="R151" s="20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BC151" s="19"/>
      <c r="BD151" s="20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</row>
    <row r="152" spans="1:75" s="6" customFormat="1" ht="15">
      <c r="A152" s="6">
        <f t="shared" si="24"/>
        <v>58</v>
      </c>
      <c r="B152" s="17" t="s">
        <v>163</v>
      </c>
      <c r="C152" s="10"/>
      <c r="D152" s="64"/>
      <c r="E152" s="65"/>
      <c r="F152" s="65"/>
      <c r="G152" s="66"/>
      <c r="H152" s="8">
        <f>+$K$51</f>
        <v>0</v>
      </c>
      <c r="I152" s="18" t="str">
        <f>+$K$81</f>
        <v>-</v>
      </c>
      <c r="K152" s="8">
        <f>+$AW$51</f>
        <v>0</v>
      </c>
      <c r="L152" s="8" t="str">
        <f>+$AW$81</f>
        <v>-</v>
      </c>
      <c r="N152" s="72" t="str">
        <f t="shared" si="25"/>
        <v>-</v>
      </c>
      <c r="O152" s="73"/>
      <c r="P152" s="74"/>
      <c r="Q152" s="19"/>
      <c r="R152" s="20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BC152" s="19"/>
      <c r="BD152" s="20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</row>
    <row r="153" spans="1:75" s="6" customFormat="1" ht="15">
      <c r="A153" s="6">
        <f t="shared" si="24"/>
        <v>59</v>
      </c>
      <c r="B153" s="17" t="s">
        <v>164</v>
      </c>
      <c r="C153" s="10"/>
      <c r="D153" s="64"/>
      <c r="E153" s="65"/>
      <c r="F153" s="65"/>
      <c r="G153" s="66"/>
      <c r="H153" s="8">
        <f>+$K$52</f>
        <v>0</v>
      </c>
      <c r="I153" s="18" t="str">
        <f>+$K$82</f>
        <v>-</v>
      </c>
      <c r="K153" s="8">
        <f>+$AW$52</f>
        <v>0</v>
      </c>
      <c r="L153" s="8" t="str">
        <f>+$AW$82</f>
        <v>-</v>
      </c>
      <c r="N153" s="72" t="str">
        <f t="shared" si="25"/>
        <v>-</v>
      </c>
      <c r="O153" s="73"/>
      <c r="P153" s="74"/>
      <c r="Q153" s="19"/>
      <c r="R153" s="20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BC153" s="19"/>
      <c r="BD153" s="20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</row>
    <row r="154" spans="1:75" s="6" customFormat="1" ht="15">
      <c r="A154" s="6">
        <f t="shared" si="24"/>
        <v>60</v>
      </c>
      <c r="B154" s="17" t="s">
        <v>165</v>
      </c>
      <c r="C154" s="10"/>
      <c r="D154" s="64"/>
      <c r="E154" s="65"/>
      <c r="F154" s="65"/>
      <c r="G154" s="66"/>
      <c r="H154" s="8">
        <f>+$K$53</f>
        <v>0</v>
      </c>
      <c r="I154" s="18" t="str">
        <f>+$K$83</f>
        <v>-</v>
      </c>
      <c r="K154" s="8">
        <f>+$AW$53</f>
        <v>0</v>
      </c>
      <c r="L154" s="8" t="str">
        <f>+$AW$83</f>
        <v>-</v>
      </c>
      <c r="N154" s="72" t="str">
        <f t="shared" si="25"/>
        <v>-</v>
      </c>
      <c r="O154" s="73"/>
      <c r="P154" s="74"/>
      <c r="Q154" s="19"/>
      <c r="R154" s="20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BC154" s="19"/>
      <c r="BD154" s="20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</row>
    <row r="155" spans="1:75" s="6" customFormat="1" ht="15">
      <c r="A155" s="6">
        <f t="shared" si="24"/>
        <v>61</v>
      </c>
      <c r="B155" s="17" t="s">
        <v>166</v>
      </c>
      <c r="C155" s="10"/>
      <c r="D155" s="64"/>
      <c r="E155" s="65"/>
      <c r="F155" s="65"/>
      <c r="G155" s="66"/>
      <c r="H155" s="8">
        <f>+$K$54</f>
        <v>0</v>
      </c>
      <c r="I155" s="18" t="str">
        <f>+$K$84</f>
        <v>-</v>
      </c>
      <c r="K155" s="8">
        <f>+$AW$54</f>
        <v>0</v>
      </c>
      <c r="L155" s="8" t="str">
        <f>+$AW$84</f>
        <v>-</v>
      </c>
      <c r="N155" s="72" t="str">
        <f t="shared" si="25"/>
        <v>-</v>
      </c>
      <c r="O155" s="73"/>
      <c r="P155" s="74"/>
      <c r="Q155" s="19"/>
      <c r="R155" s="20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BC155" s="19"/>
      <c r="BD155" s="20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</row>
    <row r="156" spans="1:75" s="6" customFormat="1" ht="15">
      <c r="A156" s="6">
        <f t="shared" si="24"/>
        <v>62</v>
      </c>
      <c r="B156" s="17" t="s">
        <v>167</v>
      </c>
      <c r="C156" s="10"/>
      <c r="D156" s="64"/>
      <c r="E156" s="65"/>
      <c r="F156" s="65"/>
      <c r="G156" s="66"/>
      <c r="H156" s="8">
        <f>+$K$55</f>
        <v>0</v>
      </c>
      <c r="I156" s="18" t="str">
        <f>+$K$85</f>
        <v>-</v>
      </c>
      <c r="K156" s="8">
        <f>+$AW$55</f>
        <v>0</v>
      </c>
      <c r="L156" s="8" t="str">
        <f>+$AW$85</f>
        <v>-</v>
      </c>
      <c r="N156" s="72" t="str">
        <f t="shared" si="25"/>
        <v>-</v>
      </c>
      <c r="O156" s="73"/>
      <c r="P156" s="74"/>
      <c r="Q156" s="19"/>
      <c r="R156" s="20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BC156" s="19"/>
      <c r="BD156" s="20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</row>
    <row r="157" spans="1:75" s="6" customFormat="1" ht="15">
      <c r="A157" s="6">
        <f t="shared" si="24"/>
        <v>63</v>
      </c>
      <c r="B157" s="17" t="s">
        <v>168</v>
      </c>
      <c r="C157" s="10"/>
      <c r="D157" s="64"/>
      <c r="E157" s="65"/>
      <c r="F157" s="65"/>
      <c r="G157" s="66"/>
      <c r="H157" s="8">
        <f>+$K$56</f>
        <v>0</v>
      </c>
      <c r="I157" s="18" t="str">
        <f>+$K$86</f>
        <v>-</v>
      </c>
      <c r="K157" s="8">
        <f>+$AW$56</f>
        <v>0</v>
      </c>
      <c r="L157" s="8" t="str">
        <f>+$AW$86</f>
        <v>-</v>
      </c>
      <c r="N157" s="72" t="str">
        <f t="shared" si="25"/>
        <v>-</v>
      </c>
      <c r="O157" s="73"/>
      <c r="P157" s="74"/>
      <c r="Q157" s="19"/>
      <c r="R157" s="20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BC157" s="19"/>
      <c r="BD157" s="20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</row>
    <row r="158" spans="1:75" s="6" customFormat="1" ht="15">
      <c r="A158" s="6">
        <f t="shared" si="24"/>
        <v>64</v>
      </c>
      <c r="B158" s="17" t="s">
        <v>169</v>
      </c>
      <c r="C158" s="10"/>
      <c r="D158" s="64"/>
      <c r="E158" s="65"/>
      <c r="F158" s="65"/>
      <c r="G158" s="66"/>
      <c r="H158" s="8">
        <f>+$K$57</f>
        <v>0</v>
      </c>
      <c r="I158" s="18" t="str">
        <f>+$K$87</f>
        <v>-</v>
      </c>
      <c r="K158" s="8">
        <f>+$AW$57</f>
        <v>0</v>
      </c>
      <c r="L158" s="8" t="str">
        <f>+$AW$87</f>
        <v>-</v>
      </c>
      <c r="N158" s="72" t="str">
        <f t="shared" si="25"/>
        <v>-</v>
      </c>
      <c r="O158" s="73"/>
      <c r="P158" s="74"/>
      <c r="Q158" s="19"/>
      <c r="R158" s="20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BC158" s="19"/>
      <c r="BD158" s="20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</row>
    <row r="159" spans="1:75" s="6" customFormat="1" ht="15">
      <c r="A159" s="6">
        <f t="shared" si="24"/>
        <v>65</v>
      </c>
      <c r="B159" s="17" t="s">
        <v>170</v>
      </c>
      <c r="C159" s="10"/>
      <c r="D159" s="64"/>
      <c r="E159" s="65"/>
      <c r="F159" s="65"/>
      <c r="G159" s="66"/>
      <c r="H159" s="8">
        <f>+$L$50</f>
        <v>0</v>
      </c>
      <c r="I159" s="18" t="str">
        <f>+$L$80</f>
        <v>-</v>
      </c>
      <c r="K159" s="8">
        <f>+$AX$50</f>
        <v>0</v>
      </c>
      <c r="L159" s="8" t="str">
        <f>+$AX$80</f>
        <v>-</v>
      </c>
      <c r="N159" s="72" t="str">
        <f t="shared" si="25"/>
        <v>-</v>
      </c>
      <c r="O159" s="73"/>
      <c r="P159" s="74"/>
      <c r="Q159" s="19"/>
      <c r="R159" s="20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BC159" s="19"/>
      <c r="BD159" s="20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</row>
    <row r="160" spans="1:75" s="6" customFormat="1" ht="15">
      <c r="A160" s="6">
        <f t="shared" si="24"/>
        <v>66</v>
      </c>
      <c r="B160" s="17" t="s">
        <v>171</v>
      </c>
      <c r="C160" s="10"/>
      <c r="D160" s="64"/>
      <c r="E160" s="65"/>
      <c r="F160" s="65"/>
      <c r="G160" s="66"/>
      <c r="H160" s="8">
        <f>+$L$51</f>
        <v>0</v>
      </c>
      <c r="I160" s="18" t="str">
        <f>+$L$81</f>
        <v>-</v>
      </c>
      <c r="K160" s="8">
        <f>+$AX$51</f>
        <v>0</v>
      </c>
      <c r="L160" s="8" t="str">
        <f>+$AX$81</f>
        <v>-</v>
      </c>
      <c r="N160" s="72" t="str">
        <f t="shared" si="25"/>
        <v>-</v>
      </c>
      <c r="O160" s="73"/>
      <c r="P160" s="74"/>
      <c r="Q160" s="19"/>
      <c r="R160" s="20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BC160" s="19"/>
      <c r="BD160" s="20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</row>
    <row r="161" spans="1:75" s="6" customFormat="1" ht="15">
      <c r="A161" s="6">
        <f t="shared" si="24"/>
        <v>67</v>
      </c>
      <c r="B161" s="17" t="s">
        <v>172</v>
      </c>
      <c r="C161" s="10"/>
      <c r="D161" s="64"/>
      <c r="E161" s="65"/>
      <c r="F161" s="65"/>
      <c r="G161" s="66"/>
      <c r="H161" s="8">
        <f>+$L$52</f>
        <v>0</v>
      </c>
      <c r="I161" s="18" t="str">
        <f>+$L$82</f>
        <v>-</v>
      </c>
      <c r="K161" s="8">
        <f>+$AX$52</f>
        <v>0</v>
      </c>
      <c r="L161" s="8" t="str">
        <f>+$AX$82</f>
        <v>-</v>
      </c>
      <c r="N161" s="72" t="str">
        <f t="shared" si="25"/>
        <v>-</v>
      </c>
      <c r="O161" s="73"/>
      <c r="P161" s="74"/>
      <c r="Q161" s="19"/>
      <c r="R161" s="20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BC161" s="19"/>
      <c r="BD161" s="20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</row>
    <row r="162" spans="1:75" s="6" customFormat="1" ht="15">
      <c r="A162" s="6">
        <f t="shared" si="24"/>
        <v>68</v>
      </c>
      <c r="B162" s="17" t="s">
        <v>173</v>
      </c>
      <c r="C162" s="10"/>
      <c r="D162" s="64"/>
      <c r="E162" s="65"/>
      <c r="F162" s="65"/>
      <c r="G162" s="66"/>
      <c r="H162" s="8">
        <f>+$L$53</f>
        <v>0</v>
      </c>
      <c r="I162" s="18" t="str">
        <f>+$L$83</f>
        <v>-</v>
      </c>
      <c r="K162" s="8">
        <f>+$AX$53</f>
        <v>0</v>
      </c>
      <c r="L162" s="8" t="str">
        <f>+$AX$83</f>
        <v>-</v>
      </c>
      <c r="N162" s="72" t="str">
        <f t="shared" si="25"/>
        <v>-</v>
      </c>
      <c r="O162" s="73"/>
      <c r="P162" s="74"/>
      <c r="Q162" s="19"/>
      <c r="R162" s="20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BC162" s="19"/>
      <c r="BD162" s="20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</row>
    <row r="163" spans="1:75" s="6" customFormat="1" ht="15">
      <c r="A163" s="6">
        <f aca="true" t="shared" si="26" ref="A163:A190">+A162+1</f>
        <v>69</v>
      </c>
      <c r="B163" s="17" t="s">
        <v>174</v>
      </c>
      <c r="C163" s="10"/>
      <c r="D163" s="64"/>
      <c r="E163" s="65"/>
      <c r="F163" s="65"/>
      <c r="G163" s="66"/>
      <c r="H163" s="8">
        <f>+$L$54</f>
        <v>0</v>
      </c>
      <c r="I163" s="18" t="str">
        <f>+$L$84</f>
        <v>-</v>
      </c>
      <c r="K163" s="8">
        <f>+$AX$54</f>
        <v>0</v>
      </c>
      <c r="L163" s="8" t="str">
        <f>+$AX$84</f>
        <v>-</v>
      </c>
      <c r="N163" s="72" t="str">
        <f t="shared" si="25"/>
        <v>-</v>
      </c>
      <c r="O163" s="73"/>
      <c r="P163" s="74"/>
      <c r="Q163" s="19"/>
      <c r="R163" s="20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BC163" s="19"/>
      <c r="BD163" s="20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</row>
    <row r="164" spans="1:75" s="6" customFormat="1" ht="15">
      <c r="A164" s="6">
        <f t="shared" si="26"/>
        <v>70</v>
      </c>
      <c r="B164" s="17" t="s">
        <v>175</v>
      </c>
      <c r="C164" s="10"/>
      <c r="D164" s="64"/>
      <c r="E164" s="65"/>
      <c r="F164" s="65"/>
      <c r="G164" s="66"/>
      <c r="H164" s="8">
        <f>+$L$55</f>
        <v>0</v>
      </c>
      <c r="I164" s="18" t="str">
        <f>+$L$85</f>
        <v>-</v>
      </c>
      <c r="K164" s="8">
        <f>+$AX$55</f>
        <v>0</v>
      </c>
      <c r="L164" s="8" t="str">
        <f>+$AX$85</f>
        <v>-</v>
      </c>
      <c r="N164" s="72" t="str">
        <f t="shared" si="25"/>
        <v>-</v>
      </c>
      <c r="O164" s="73"/>
      <c r="P164" s="74"/>
      <c r="Q164" s="19"/>
      <c r="R164" s="20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BC164" s="19"/>
      <c r="BD164" s="20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</row>
    <row r="165" spans="1:75" s="6" customFormat="1" ht="15">
      <c r="A165" s="6">
        <f t="shared" si="26"/>
        <v>71</v>
      </c>
      <c r="B165" s="17" t="s">
        <v>176</v>
      </c>
      <c r="C165" s="10"/>
      <c r="D165" s="64"/>
      <c r="E165" s="65"/>
      <c r="F165" s="65"/>
      <c r="G165" s="66"/>
      <c r="H165" s="8">
        <f>+$L$56</f>
        <v>0</v>
      </c>
      <c r="I165" s="18" t="str">
        <f>+$L$86</f>
        <v>-</v>
      </c>
      <c r="K165" s="8">
        <f>+$AX$56</f>
        <v>0</v>
      </c>
      <c r="L165" s="8" t="str">
        <f>+$AX$86</f>
        <v>-</v>
      </c>
      <c r="N165" s="72" t="str">
        <f t="shared" si="25"/>
        <v>-</v>
      </c>
      <c r="O165" s="73"/>
      <c r="P165" s="74"/>
      <c r="Q165" s="19"/>
      <c r="R165" s="20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BC165" s="19"/>
      <c r="BD165" s="20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</row>
    <row r="166" spans="1:75" s="6" customFormat="1" ht="15">
      <c r="A166" s="6">
        <f t="shared" si="26"/>
        <v>72</v>
      </c>
      <c r="B166" s="17" t="s">
        <v>177</v>
      </c>
      <c r="C166" s="10"/>
      <c r="D166" s="64"/>
      <c r="E166" s="65"/>
      <c r="F166" s="65"/>
      <c r="G166" s="66"/>
      <c r="H166" s="8">
        <f>+$L$57</f>
        <v>0</v>
      </c>
      <c r="I166" s="18" t="str">
        <f>+$L$87</f>
        <v>-</v>
      </c>
      <c r="K166" s="8">
        <f>+$AX$57</f>
        <v>0</v>
      </c>
      <c r="L166" s="8" t="str">
        <f>+$AX$87</f>
        <v>-</v>
      </c>
      <c r="N166" s="72" t="str">
        <f t="shared" si="25"/>
        <v>-</v>
      </c>
      <c r="O166" s="73"/>
      <c r="P166" s="74"/>
      <c r="Q166" s="19"/>
      <c r="R166" s="20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BC166" s="19"/>
      <c r="BD166" s="20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</row>
    <row r="167" spans="1:75" s="6" customFormat="1" ht="15">
      <c r="A167" s="6">
        <f t="shared" si="26"/>
        <v>73</v>
      </c>
      <c r="B167" s="17" t="s">
        <v>178</v>
      </c>
      <c r="C167" s="10"/>
      <c r="D167" s="64"/>
      <c r="E167" s="65"/>
      <c r="F167" s="65"/>
      <c r="G167" s="66"/>
      <c r="H167" s="8">
        <f>+$M$50</f>
        <v>0</v>
      </c>
      <c r="I167" s="18" t="str">
        <f>+$M$80</f>
        <v>-</v>
      </c>
      <c r="K167" s="8">
        <f>+$AY$50</f>
        <v>0</v>
      </c>
      <c r="L167" s="8" t="str">
        <f>+$AY$80</f>
        <v>-</v>
      </c>
      <c r="N167" s="72" t="str">
        <f t="shared" si="25"/>
        <v>-</v>
      </c>
      <c r="O167" s="73"/>
      <c r="P167" s="74"/>
      <c r="Q167" s="19"/>
      <c r="R167" s="20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BC167" s="19"/>
      <c r="BD167" s="20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</row>
    <row r="168" spans="1:75" s="6" customFormat="1" ht="15">
      <c r="A168" s="6">
        <f t="shared" si="26"/>
        <v>74</v>
      </c>
      <c r="B168" s="17" t="s">
        <v>179</v>
      </c>
      <c r="C168" s="10"/>
      <c r="D168" s="64"/>
      <c r="E168" s="65"/>
      <c r="F168" s="65"/>
      <c r="G168" s="66"/>
      <c r="H168" s="8">
        <f>+$M$51</f>
        <v>0</v>
      </c>
      <c r="I168" s="18" t="str">
        <f>+$M$81</f>
        <v>-</v>
      </c>
      <c r="K168" s="8">
        <f>+$AY$51</f>
        <v>0</v>
      </c>
      <c r="L168" s="8" t="str">
        <f>+$AY$81</f>
        <v>-</v>
      </c>
      <c r="N168" s="72" t="str">
        <f t="shared" si="25"/>
        <v>-</v>
      </c>
      <c r="O168" s="73"/>
      <c r="P168" s="74"/>
      <c r="Q168" s="19"/>
      <c r="R168" s="20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BC168" s="19"/>
      <c r="BD168" s="20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</row>
    <row r="169" spans="1:75" s="6" customFormat="1" ht="15">
      <c r="A169" s="6">
        <f t="shared" si="26"/>
        <v>75</v>
      </c>
      <c r="B169" s="17" t="s">
        <v>180</v>
      </c>
      <c r="C169" s="10"/>
      <c r="D169" s="64"/>
      <c r="E169" s="65"/>
      <c r="F169" s="65"/>
      <c r="G169" s="66"/>
      <c r="H169" s="8">
        <f>+$M$52</f>
        <v>0</v>
      </c>
      <c r="I169" s="18" t="str">
        <f>+$M$82</f>
        <v>-</v>
      </c>
      <c r="K169" s="8">
        <f>+$AY$52</f>
        <v>0</v>
      </c>
      <c r="L169" s="8" t="str">
        <f>+$AY$82</f>
        <v>-</v>
      </c>
      <c r="N169" s="72" t="str">
        <f t="shared" si="25"/>
        <v>-</v>
      </c>
      <c r="O169" s="73"/>
      <c r="P169" s="74"/>
      <c r="Q169" s="19"/>
      <c r="R169" s="20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BC169" s="19"/>
      <c r="BD169" s="20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</row>
    <row r="170" spans="1:75" s="6" customFormat="1" ht="15">
      <c r="A170" s="6">
        <f t="shared" si="26"/>
        <v>76</v>
      </c>
      <c r="B170" s="17" t="s">
        <v>181</v>
      </c>
      <c r="C170" s="10"/>
      <c r="D170" s="64"/>
      <c r="E170" s="65"/>
      <c r="F170" s="65"/>
      <c r="G170" s="66"/>
      <c r="H170" s="8">
        <f>+$M$53</f>
        <v>0</v>
      </c>
      <c r="I170" s="18" t="str">
        <f>+$M$83</f>
        <v>-</v>
      </c>
      <c r="K170" s="8">
        <f>+$AY$53</f>
        <v>0</v>
      </c>
      <c r="L170" s="8" t="str">
        <f>+$AY$83</f>
        <v>-</v>
      </c>
      <c r="N170" s="72" t="str">
        <f t="shared" si="25"/>
        <v>-</v>
      </c>
      <c r="O170" s="73"/>
      <c r="P170" s="74"/>
      <c r="Q170" s="19"/>
      <c r="R170" s="20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BC170" s="19"/>
      <c r="BD170" s="20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</row>
    <row r="171" spans="1:75" s="6" customFormat="1" ht="15">
      <c r="A171" s="6">
        <f t="shared" si="26"/>
        <v>77</v>
      </c>
      <c r="B171" s="17" t="s">
        <v>182</v>
      </c>
      <c r="C171" s="10"/>
      <c r="D171" s="64"/>
      <c r="E171" s="65"/>
      <c r="F171" s="65"/>
      <c r="G171" s="66"/>
      <c r="H171" s="8">
        <f>+$M$54</f>
        <v>0</v>
      </c>
      <c r="I171" s="18" t="str">
        <f>+$M$84</f>
        <v>-</v>
      </c>
      <c r="K171" s="8">
        <f>+$AY$54</f>
        <v>0</v>
      </c>
      <c r="L171" s="8" t="str">
        <f>+$AY$84</f>
        <v>-</v>
      </c>
      <c r="N171" s="72" t="str">
        <f aca="true" t="shared" si="27" ref="N171:N190">+IF(AND(I171=L171,I171="-"),"-",IF(AND(I171=L171,I171="NEG"),"NOT INFECTED",IF(K171&gt;=H171,"ACTIVE INF.",IF(L171="POS","RECENT INF.","LESS RECENT INF"))))</f>
        <v>-</v>
      </c>
      <c r="O171" s="73"/>
      <c r="P171" s="74"/>
      <c r="Q171" s="19"/>
      <c r="R171" s="20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BC171" s="19"/>
      <c r="BD171" s="20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</row>
    <row r="172" spans="1:75" s="6" customFormat="1" ht="15">
      <c r="A172" s="6">
        <f t="shared" si="26"/>
        <v>78</v>
      </c>
      <c r="B172" s="17" t="s">
        <v>183</v>
      </c>
      <c r="C172" s="10"/>
      <c r="D172" s="64"/>
      <c r="E172" s="65"/>
      <c r="F172" s="65"/>
      <c r="G172" s="66"/>
      <c r="H172" s="8">
        <f>+$M$55</f>
        <v>0</v>
      </c>
      <c r="I172" s="18" t="str">
        <f>+$M$85</f>
        <v>-</v>
      </c>
      <c r="K172" s="8">
        <f>+$AY$55</f>
        <v>0</v>
      </c>
      <c r="L172" s="8" t="str">
        <f>+$AY$85</f>
        <v>-</v>
      </c>
      <c r="N172" s="72" t="str">
        <f t="shared" si="27"/>
        <v>-</v>
      </c>
      <c r="O172" s="73"/>
      <c r="P172" s="74"/>
      <c r="Q172" s="19"/>
      <c r="R172" s="20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BC172" s="19"/>
      <c r="BD172" s="20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</row>
    <row r="173" spans="1:75" s="6" customFormat="1" ht="15">
      <c r="A173" s="6">
        <f t="shared" si="26"/>
        <v>79</v>
      </c>
      <c r="B173" s="17" t="s">
        <v>184</v>
      </c>
      <c r="C173" s="10"/>
      <c r="D173" s="64"/>
      <c r="E173" s="65"/>
      <c r="F173" s="65"/>
      <c r="G173" s="66"/>
      <c r="H173" s="8">
        <f>+$M$56</f>
        <v>0</v>
      </c>
      <c r="I173" s="18" t="str">
        <f>+$M$86</f>
        <v>-</v>
      </c>
      <c r="K173" s="8">
        <f>+$AY$56</f>
        <v>0</v>
      </c>
      <c r="L173" s="8" t="str">
        <f>+$AY$86</f>
        <v>-</v>
      </c>
      <c r="N173" s="72" t="str">
        <f t="shared" si="27"/>
        <v>-</v>
      </c>
      <c r="O173" s="73"/>
      <c r="P173" s="74"/>
      <c r="Q173" s="19"/>
      <c r="R173" s="20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BC173" s="19"/>
      <c r="BD173" s="20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</row>
    <row r="174" spans="1:75" s="6" customFormat="1" ht="15">
      <c r="A174" s="6">
        <f t="shared" si="26"/>
        <v>80</v>
      </c>
      <c r="B174" s="17" t="s">
        <v>185</v>
      </c>
      <c r="C174" s="10"/>
      <c r="D174" s="64"/>
      <c r="E174" s="65"/>
      <c r="F174" s="65"/>
      <c r="G174" s="66"/>
      <c r="H174" s="8">
        <f>+$M$57</f>
        <v>0</v>
      </c>
      <c r="I174" s="18" t="str">
        <f>+$M$87</f>
        <v>-</v>
      </c>
      <c r="K174" s="8">
        <f>+$AY$57</f>
        <v>0</v>
      </c>
      <c r="L174" s="8" t="str">
        <f>+$AY$87</f>
        <v>-</v>
      </c>
      <c r="N174" s="72" t="str">
        <f t="shared" si="27"/>
        <v>-</v>
      </c>
      <c r="O174" s="73"/>
      <c r="P174" s="74"/>
      <c r="Q174" s="19"/>
      <c r="R174" s="20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BC174" s="19"/>
      <c r="BD174" s="20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</row>
    <row r="175" spans="1:75" s="6" customFormat="1" ht="15">
      <c r="A175" s="6">
        <f t="shared" si="26"/>
        <v>81</v>
      </c>
      <c r="B175" s="17" t="s">
        <v>186</v>
      </c>
      <c r="C175" s="10"/>
      <c r="D175" s="64"/>
      <c r="E175" s="65"/>
      <c r="F175" s="65"/>
      <c r="G175" s="66"/>
      <c r="H175" s="8">
        <f>+$N$50</f>
        <v>0</v>
      </c>
      <c r="I175" s="18" t="str">
        <f>+$N$80</f>
        <v>-</v>
      </c>
      <c r="K175" s="8">
        <f>+$AZ$50</f>
        <v>0</v>
      </c>
      <c r="L175" s="8" t="str">
        <f>+$AZ$80</f>
        <v>-</v>
      </c>
      <c r="N175" s="72" t="str">
        <f t="shared" si="27"/>
        <v>-</v>
      </c>
      <c r="O175" s="73"/>
      <c r="P175" s="74"/>
      <c r="Q175" s="19"/>
      <c r="R175" s="20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BC175" s="19"/>
      <c r="BD175" s="20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</row>
    <row r="176" spans="1:75" s="6" customFormat="1" ht="15">
      <c r="A176" s="6">
        <f t="shared" si="26"/>
        <v>82</v>
      </c>
      <c r="B176" s="17" t="s">
        <v>187</v>
      </c>
      <c r="C176" s="10"/>
      <c r="D176" s="64"/>
      <c r="E176" s="65"/>
      <c r="F176" s="65"/>
      <c r="G176" s="66"/>
      <c r="H176" s="8">
        <f>+$N$51</f>
        <v>0</v>
      </c>
      <c r="I176" s="18" t="str">
        <f>+$N$81</f>
        <v>-</v>
      </c>
      <c r="K176" s="8">
        <f>+$AZ$51</f>
        <v>0</v>
      </c>
      <c r="L176" s="8" t="str">
        <f>+$AZ$81</f>
        <v>-</v>
      </c>
      <c r="N176" s="72" t="str">
        <f t="shared" si="27"/>
        <v>-</v>
      </c>
      <c r="O176" s="73"/>
      <c r="P176" s="74"/>
      <c r="Q176" s="19"/>
      <c r="R176" s="20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BC176" s="19"/>
      <c r="BD176" s="20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</row>
    <row r="177" spans="1:75" s="6" customFormat="1" ht="15">
      <c r="A177" s="6">
        <f t="shared" si="26"/>
        <v>83</v>
      </c>
      <c r="B177" s="17" t="s">
        <v>188</v>
      </c>
      <c r="C177" s="10"/>
      <c r="D177" s="64"/>
      <c r="E177" s="65"/>
      <c r="F177" s="65"/>
      <c r="G177" s="66"/>
      <c r="H177" s="8">
        <f>+$N$52</f>
        <v>0</v>
      </c>
      <c r="I177" s="18" t="str">
        <f>+$N$82</f>
        <v>-</v>
      </c>
      <c r="K177" s="8">
        <f>+$AZ$52</f>
        <v>0</v>
      </c>
      <c r="L177" s="8" t="str">
        <f>+$AZ$82</f>
        <v>-</v>
      </c>
      <c r="N177" s="72" t="str">
        <f t="shared" si="27"/>
        <v>-</v>
      </c>
      <c r="O177" s="73"/>
      <c r="P177" s="74"/>
      <c r="Q177" s="19"/>
      <c r="R177" s="20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BC177" s="19"/>
      <c r="BD177" s="20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</row>
    <row r="178" spans="1:75" s="6" customFormat="1" ht="15">
      <c r="A178" s="6">
        <f t="shared" si="26"/>
        <v>84</v>
      </c>
      <c r="B178" s="17" t="s">
        <v>189</v>
      </c>
      <c r="C178" s="10"/>
      <c r="D178" s="64"/>
      <c r="E178" s="65"/>
      <c r="F178" s="65"/>
      <c r="G178" s="66"/>
      <c r="H178" s="8">
        <f>+$N$53</f>
        <v>0</v>
      </c>
      <c r="I178" s="18" t="str">
        <f>+$N$83</f>
        <v>-</v>
      </c>
      <c r="K178" s="8">
        <f>+$AZ$53</f>
        <v>0</v>
      </c>
      <c r="L178" s="8" t="str">
        <f>+$AZ$83</f>
        <v>-</v>
      </c>
      <c r="N178" s="72" t="str">
        <f t="shared" si="27"/>
        <v>-</v>
      </c>
      <c r="O178" s="73"/>
      <c r="P178" s="74"/>
      <c r="Q178" s="19"/>
      <c r="R178" s="20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BC178" s="19"/>
      <c r="BD178" s="20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</row>
    <row r="179" spans="1:75" s="6" customFormat="1" ht="15">
      <c r="A179" s="6">
        <f t="shared" si="26"/>
        <v>85</v>
      </c>
      <c r="B179" s="17" t="s">
        <v>190</v>
      </c>
      <c r="C179" s="10"/>
      <c r="D179" s="64"/>
      <c r="E179" s="65"/>
      <c r="F179" s="65"/>
      <c r="G179" s="66"/>
      <c r="H179" s="8">
        <f>+$N$54</f>
        <v>0</v>
      </c>
      <c r="I179" s="18" t="str">
        <f>+$N$84</f>
        <v>-</v>
      </c>
      <c r="K179" s="8">
        <f>+$AZ$54</f>
        <v>0</v>
      </c>
      <c r="L179" s="8" t="str">
        <f>+$AZ$84</f>
        <v>-</v>
      </c>
      <c r="N179" s="72" t="str">
        <f t="shared" si="27"/>
        <v>-</v>
      </c>
      <c r="O179" s="73"/>
      <c r="P179" s="74"/>
      <c r="Q179" s="19"/>
      <c r="R179" s="20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BC179" s="19"/>
      <c r="BD179" s="20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</row>
    <row r="180" spans="1:75" s="6" customFormat="1" ht="15">
      <c r="A180" s="6">
        <f t="shared" si="26"/>
        <v>86</v>
      </c>
      <c r="B180" s="17" t="s">
        <v>191</v>
      </c>
      <c r="C180" s="10"/>
      <c r="D180" s="64"/>
      <c r="E180" s="65"/>
      <c r="F180" s="65"/>
      <c r="G180" s="66"/>
      <c r="H180" s="8">
        <f>+$N$55</f>
        <v>0</v>
      </c>
      <c r="I180" s="18" t="str">
        <f>+$N$85</f>
        <v>-</v>
      </c>
      <c r="K180" s="8">
        <f>+$AZ$55</f>
        <v>0</v>
      </c>
      <c r="L180" s="8" t="str">
        <f>+$AZ$85</f>
        <v>-</v>
      </c>
      <c r="N180" s="72" t="str">
        <f t="shared" si="27"/>
        <v>-</v>
      </c>
      <c r="O180" s="73"/>
      <c r="P180" s="74"/>
      <c r="Q180" s="19"/>
      <c r="R180" s="20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BC180" s="19"/>
      <c r="BD180" s="20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</row>
    <row r="181" spans="1:75" s="6" customFormat="1" ht="15">
      <c r="A181" s="6">
        <f t="shared" si="26"/>
        <v>87</v>
      </c>
      <c r="B181" s="17" t="s">
        <v>192</v>
      </c>
      <c r="C181" s="10"/>
      <c r="D181" s="64"/>
      <c r="E181" s="65"/>
      <c r="F181" s="65"/>
      <c r="G181" s="66"/>
      <c r="H181" s="8">
        <f>+$N$56</f>
        <v>0</v>
      </c>
      <c r="I181" s="18" t="str">
        <f>+$N$86</f>
        <v>-</v>
      </c>
      <c r="K181" s="8">
        <f>+$AZ$56</f>
        <v>0</v>
      </c>
      <c r="L181" s="8" t="str">
        <f>+$AZ$86</f>
        <v>-</v>
      </c>
      <c r="N181" s="72" t="str">
        <f t="shared" si="27"/>
        <v>-</v>
      </c>
      <c r="O181" s="73"/>
      <c r="P181" s="74"/>
      <c r="Q181" s="19"/>
      <c r="R181" s="20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BC181" s="19"/>
      <c r="BD181" s="20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</row>
    <row r="182" spans="1:75" s="6" customFormat="1" ht="15">
      <c r="A182" s="6">
        <f t="shared" si="26"/>
        <v>88</v>
      </c>
      <c r="B182" s="17" t="s">
        <v>193</v>
      </c>
      <c r="C182" s="10"/>
      <c r="D182" s="64"/>
      <c r="E182" s="65"/>
      <c r="F182" s="65"/>
      <c r="G182" s="66"/>
      <c r="H182" s="8">
        <f>+$N$57</f>
        <v>0</v>
      </c>
      <c r="I182" s="18" t="str">
        <f>+$N$87</f>
        <v>-</v>
      </c>
      <c r="K182" s="8">
        <f>+$AZ$57</f>
        <v>0</v>
      </c>
      <c r="L182" s="8" t="str">
        <f>+$AZ$87</f>
        <v>-</v>
      </c>
      <c r="N182" s="72" t="str">
        <f t="shared" si="27"/>
        <v>-</v>
      </c>
      <c r="O182" s="73"/>
      <c r="P182" s="74"/>
      <c r="Q182" s="19"/>
      <c r="R182" s="20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BC182" s="19"/>
      <c r="BD182" s="20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</row>
    <row r="183" spans="1:75" s="6" customFormat="1" ht="15">
      <c r="A183" s="6">
        <f t="shared" si="26"/>
        <v>89</v>
      </c>
      <c r="B183" s="17" t="s">
        <v>194</v>
      </c>
      <c r="C183" s="10"/>
      <c r="D183" s="64"/>
      <c r="E183" s="65"/>
      <c r="F183" s="65"/>
      <c r="G183" s="66"/>
      <c r="H183" s="8">
        <f>+$O$50</f>
        <v>0</v>
      </c>
      <c r="I183" s="18" t="str">
        <f>+$O$80</f>
        <v>-</v>
      </c>
      <c r="K183" s="8">
        <f>+$BA$50</f>
        <v>0</v>
      </c>
      <c r="L183" s="8" t="str">
        <f>+$BA$80</f>
        <v>-</v>
      </c>
      <c r="N183" s="72" t="str">
        <f t="shared" si="27"/>
        <v>-</v>
      </c>
      <c r="O183" s="73"/>
      <c r="P183" s="74"/>
      <c r="Q183" s="19"/>
      <c r="R183" s="20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BC183" s="19"/>
      <c r="BD183" s="20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</row>
    <row r="184" spans="1:75" s="6" customFormat="1" ht="15">
      <c r="A184" s="6">
        <f t="shared" si="26"/>
        <v>90</v>
      </c>
      <c r="B184" s="17" t="s">
        <v>195</v>
      </c>
      <c r="C184" s="10"/>
      <c r="D184" s="64"/>
      <c r="E184" s="65"/>
      <c r="F184" s="65"/>
      <c r="G184" s="66"/>
      <c r="H184" s="8">
        <f>+$O$51</f>
        <v>0</v>
      </c>
      <c r="I184" s="18" t="str">
        <f>+$O$81</f>
        <v>-</v>
      </c>
      <c r="K184" s="8">
        <f>+$BA$51</f>
        <v>0</v>
      </c>
      <c r="L184" s="8" t="str">
        <f>+$BA$81</f>
        <v>-</v>
      </c>
      <c r="N184" s="72" t="str">
        <f t="shared" si="27"/>
        <v>-</v>
      </c>
      <c r="O184" s="73"/>
      <c r="P184" s="74"/>
      <c r="Q184" s="19"/>
      <c r="R184" s="20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BC184" s="19"/>
      <c r="BD184" s="20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</row>
    <row r="185" spans="1:75" s="6" customFormat="1" ht="15">
      <c r="A185" s="6">
        <f t="shared" si="26"/>
        <v>91</v>
      </c>
      <c r="B185" s="17" t="s">
        <v>196</v>
      </c>
      <c r="C185" s="10"/>
      <c r="D185" s="64"/>
      <c r="E185" s="65"/>
      <c r="F185" s="65"/>
      <c r="G185" s="66"/>
      <c r="H185" s="8">
        <f>+$O$52</f>
        <v>0</v>
      </c>
      <c r="I185" s="18" t="str">
        <f>+$O$82</f>
        <v>-</v>
      </c>
      <c r="K185" s="8">
        <f>+$BA$52</f>
        <v>0</v>
      </c>
      <c r="L185" s="8" t="str">
        <f>+$BA$82</f>
        <v>-</v>
      </c>
      <c r="N185" s="72" t="str">
        <f t="shared" si="27"/>
        <v>-</v>
      </c>
      <c r="O185" s="73"/>
      <c r="P185" s="74"/>
      <c r="Q185" s="19"/>
      <c r="R185" s="20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BC185" s="19"/>
      <c r="BD185" s="20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</row>
    <row r="186" spans="1:75" s="6" customFormat="1" ht="15">
      <c r="A186" s="6">
        <f t="shared" si="26"/>
        <v>92</v>
      </c>
      <c r="B186" s="17" t="s">
        <v>197</v>
      </c>
      <c r="C186" s="10"/>
      <c r="D186" s="64"/>
      <c r="E186" s="65"/>
      <c r="F186" s="65"/>
      <c r="G186" s="66"/>
      <c r="H186" s="8">
        <f>+$O$53</f>
        <v>0</v>
      </c>
      <c r="I186" s="18" t="str">
        <f>+$O$83</f>
        <v>-</v>
      </c>
      <c r="K186" s="8">
        <f>+$BA$53</f>
        <v>0</v>
      </c>
      <c r="L186" s="8" t="str">
        <f>+$BA$83</f>
        <v>-</v>
      </c>
      <c r="N186" s="72" t="str">
        <f t="shared" si="27"/>
        <v>-</v>
      </c>
      <c r="O186" s="73"/>
      <c r="P186" s="74"/>
      <c r="Q186" s="19"/>
      <c r="R186" s="20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BC186" s="19"/>
      <c r="BD186" s="20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</row>
    <row r="187" spans="1:75" s="6" customFormat="1" ht="15">
      <c r="A187" s="6">
        <f t="shared" si="26"/>
        <v>93</v>
      </c>
      <c r="B187" s="17" t="s">
        <v>198</v>
      </c>
      <c r="C187" s="10"/>
      <c r="D187" s="64"/>
      <c r="E187" s="65"/>
      <c r="F187" s="65"/>
      <c r="G187" s="66"/>
      <c r="H187" s="8">
        <f>+$O$54</f>
        <v>0</v>
      </c>
      <c r="I187" s="18" t="str">
        <f>+$O$84</f>
        <v>-</v>
      </c>
      <c r="K187" s="8">
        <f>+$BA$54</f>
        <v>0</v>
      </c>
      <c r="L187" s="8" t="str">
        <f>+$BA$84</f>
        <v>-</v>
      </c>
      <c r="N187" s="72" t="str">
        <f t="shared" si="27"/>
        <v>-</v>
      </c>
      <c r="O187" s="73"/>
      <c r="P187" s="74"/>
      <c r="Q187" s="19"/>
      <c r="R187" s="20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BC187" s="19"/>
      <c r="BD187" s="20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</row>
    <row r="188" spans="1:75" s="6" customFormat="1" ht="15">
      <c r="A188" s="6">
        <f t="shared" si="26"/>
        <v>94</v>
      </c>
      <c r="B188" s="17" t="s">
        <v>199</v>
      </c>
      <c r="C188" s="10"/>
      <c r="D188" s="64"/>
      <c r="E188" s="65"/>
      <c r="F188" s="65"/>
      <c r="G188" s="66"/>
      <c r="H188" s="8">
        <f>+$O$55</f>
        <v>0</v>
      </c>
      <c r="I188" s="18" t="str">
        <f>+$O$85</f>
        <v>-</v>
      </c>
      <c r="K188" s="8">
        <f>+$BA$55</f>
        <v>0</v>
      </c>
      <c r="L188" s="8" t="str">
        <f>+$BA$85</f>
        <v>-</v>
      </c>
      <c r="N188" s="72" t="str">
        <f t="shared" si="27"/>
        <v>-</v>
      </c>
      <c r="O188" s="73"/>
      <c r="P188" s="74"/>
      <c r="Q188" s="19"/>
      <c r="R188" s="20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BC188" s="19"/>
      <c r="BD188" s="20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</row>
    <row r="189" spans="1:75" s="6" customFormat="1" ht="15">
      <c r="A189" s="6">
        <f t="shared" si="26"/>
        <v>95</v>
      </c>
      <c r="B189" s="17" t="s">
        <v>200</v>
      </c>
      <c r="C189" s="10"/>
      <c r="D189" s="64"/>
      <c r="E189" s="65"/>
      <c r="F189" s="65"/>
      <c r="G189" s="66"/>
      <c r="H189" s="8">
        <f>+$O$56</f>
        <v>0</v>
      </c>
      <c r="I189" s="18" t="str">
        <f>+$O$86</f>
        <v>-</v>
      </c>
      <c r="K189" s="8">
        <f>+$BA$56</f>
        <v>0</v>
      </c>
      <c r="L189" s="8" t="str">
        <f>+$BA$86</f>
        <v>-</v>
      </c>
      <c r="N189" s="72" t="str">
        <f t="shared" si="27"/>
        <v>-</v>
      </c>
      <c r="O189" s="73"/>
      <c r="P189" s="74"/>
      <c r="Q189" s="19"/>
      <c r="R189" s="20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BC189" s="19"/>
      <c r="BD189" s="20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</row>
    <row r="190" spans="1:75" s="6" customFormat="1" ht="15">
      <c r="A190" s="6">
        <f t="shared" si="26"/>
        <v>96</v>
      </c>
      <c r="B190" s="17" t="s">
        <v>201</v>
      </c>
      <c r="C190" s="10"/>
      <c r="D190" s="64"/>
      <c r="E190" s="65"/>
      <c r="F190" s="65"/>
      <c r="G190" s="66"/>
      <c r="H190" s="8">
        <f>+$O$57</f>
        <v>0</v>
      </c>
      <c r="I190" s="18" t="str">
        <f>+$O$87</f>
        <v>-</v>
      </c>
      <c r="K190" s="8">
        <f>+$BA$57</f>
        <v>0</v>
      </c>
      <c r="L190" s="8" t="str">
        <f>+$BA$87</f>
        <v>-</v>
      </c>
      <c r="N190" s="72" t="str">
        <f t="shared" si="27"/>
        <v>-</v>
      </c>
      <c r="O190" s="73"/>
      <c r="P190" s="74"/>
      <c r="Q190" s="19"/>
      <c r="R190" s="20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BC190" s="19"/>
      <c r="BD190" s="20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</row>
    <row r="191" spans="2:75" s="6" customFormat="1" ht="15">
      <c r="B191" s="10"/>
      <c r="C191" s="10"/>
      <c r="Q191" s="19"/>
      <c r="R191" s="20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BC191" s="19"/>
      <c r="BD191" s="20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</row>
    <row r="192" spans="40:49" ht="15">
      <c r="AN192" s="6"/>
      <c r="AO192" s="6"/>
      <c r="AP192" s="6"/>
      <c r="AQ192" s="6"/>
      <c r="AR192" s="6"/>
      <c r="AS192" s="6"/>
      <c r="AT192" s="6"/>
      <c r="AU192" s="6"/>
      <c r="AV192" s="6"/>
      <c r="AW192" s="6"/>
    </row>
    <row r="193" spans="40:49" ht="15">
      <c r="AN193" s="6"/>
      <c r="AO193" s="6"/>
      <c r="AP193" s="6"/>
      <c r="AQ193" s="6"/>
      <c r="AR193" s="6"/>
      <c r="AS193" s="6"/>
      <c r="AT193" s="6"/>
      <c r="AU193" s="6"/>
      <c r="AV193" s="6"/>
      <c r="AW193" s="6"/>
    </row>
  </sheetData>
  <sheetProtection password="8F8C" sheet="1" objects="1" scenarios="1" selectLockedCells="1"/>
  <mergeCells count="241">
    <mergeCell ref="N190:P190"/>
    <mergeCell ref="N184:P184"/>
    <mergeCell ref="N185:P185"/>
    <mergeCell ref="N186:P186"/>
    <mergeCell ref="N187:P187"/>
    <mergeCell ref="N188:P188"/>
    <mergeCell ref="N189:P189"/>
    <mergeCell ref="N178:P178"/>
    <mergeCell ref="N179:P179"/>
    <mergeCell ref="N180:P180"/>
    <mergeCell ref="N181:P181"/>
    <mergeCell ref="N182:P182"/>
    <mergeCell ref="N183:P183"/>
    <mergeCell ref="N172:P172"/>
    <mergeCell ref="N173:P173"/>
    <mergeCell ref="N174:P174"/>
    <mergeCell ref="N175:P175"/>
    <mergeCell ref="N176:P176"/>
    <mergeCell ref="N177:P177"/>
    <mergeCell ref="N166:P166"/>
    <mergeCell ref="N167:P167"/>
    <mergeCell ref="N168:P168"/>
    <mergeCell ref="N169:P169"/>
    <mergeCell ref="N170:P170"/>
    <mergeCell ref="N171:P171"/>
    <mergeCell ref="N160:P160"/>
    <mergeCell ref="N161:P161"/>
    <mergeCell ref="N162:P162"/>
    <mergeCell ref="N163:P163"/>
    <mergeCell ref="N164:P164"/>
    <mergeCell ref="N165:P165"/>
    <mergeCell ref="N154:P154"/>
    <mergeCell ref="N155:P155"/>
    <mergeCell ref="N156:P156"/>
    <mergeCell ref="N157:P157"/>
    <mergeCell ref="N158:P158"/>
    <mergeCell ref="N159:P159"/>
    <mergeCell ref="N148:P148"/>
    <mergeCell ref="N149:P149"/>
    <mergeCell ref="N150:P150"/>
    <mergeCell ref="N151:P151"/>
    <mergeCell ref="N152:P152"/>
    <mergeCell ref="N153:P153"/>
    <mergeCell ref="N142:P142"/>
    <mergeCell ref="N143:P143"/>
    <mergeCell ref="N144:P144"/>
    <mergeCell ref="N145:P145"/>
    <mergeCell ref="N146:P146"/>
    <mergeCell ref="N147:P147"/>
    <mergeCell ref="N136:P136"/>
    <mergeCell ref="N137:P137"/>
    <mergeCell ref="N138:P138"/>
    <mergeCell ref="N139:P139"/>
    <mergeCell ref="N140:P140"/>
    <mergeCell ref="N141:P141"/>
    <mergeCell ref="N130:P130"/>
    <mergeCell ref="N131:P131"/>
    <mergeCell ref="N132:P132"/>
    <mergeCell ref="N133:P133"/>
    <mergeCell ref="N134:P134"/>
    <mergeCell ref="N135:P135"/>
    <mergeCell ref="N124:P124"/>
    <mergeCell ref="N125:P125"/>
    <mergeCell ref="N126:P126"/>
    <mergeCell ref="N127:P127"/>
    <mergeCell ref="N128:P128"/>
    <mergeCell ref="N129:P129"/>
    <mergeCell ref="N118:P118"/>
    <mergeCell ref="N119:P119"/>
    <mergeCell ref="N120:P120"/>
    <mergeCell ref="N121:P121"/>
    <mergeCell ref="N122:P122"/>
    <mergeCell ref="N123:P123"/>
    <mergeCell ref="N112:P112"/>
    <mergeCell ref="N113:P113"/>
    <mergeCell ref="N114:P114"/>
    <mergeCell ref="N115:P115"/>
    <mergeCell ref="N116:P116"/>
    <mergeCell ref="N117:P117"/>
    <mergeCell ref="N106:P106"/>
    <mergeCell ref="N107:P107"/>
    <mergeCell ref="N108:P108"/>
    <mergeCell ref="N109:P109"/>
    <mergeCell ref="N110:P110"/>
    <mergeCell ref="N111:P111"/>
    <mergeCell ref="N101:P101"/>
    <mergeCell ref="N102:P102"/>
    <mergeCell ref="N103:P103"/>
    <mergeCell ref="N104:P104"/>
    <mergeCell ref="N105:P105"/>
    <mergeCell ref="F11:H11"/>
    <mergeCell ref="J11:L11"/>
    <mergeCell ref="M11:O11"/>
    <mergeCell ref="F13:O13"/>
    <mergeCell ref="F14:O14"/>
    <mergeCell ref="N97:P97"/>
    <mergeCell ref="N98:P98"/>
    <mergeCell ref="N99:P99"/>
    <mergeCell ref="N100:P100"/>
    <mergeCell ref="N96:P96"/>
    <mergeCell ref="B60:P60"/>
    <mergeCell ref="B72:P72"/>
    <mergeCell ref="D76:O76"/>
    <mergeCell ref="D95:G95"/>
    <mergeCell ref="D101:G101"/>
    <mergeCell ref="D102:G102"/>
    <mergeCell ref="D103:G103"/>
    <mergeCell ref="D104:G104"/>
    <mergeCell ref="D105:G105"/>
    <mergeCell ref="D96:G96"/>
    <mergeCell ref="D97:G97"/>
    <mergeCell ref="S42:AF43"/>
    <mergeCell ref="B71:P71"/>
    <mergeCell ref="I66:K66"/>
    <mergeCell ref="I67:K67"/>
    <mergeCell ref="D27:N27"/>
    <mergeCell ref="B17:O17"/>
    <mergeCell ref="B18:O18"/>
    <mergeCell ref="B42:P42"/>
    <mergeCell ref="B43:P43"/>
    <mergeCell ref="B62:P62"/>
    <mergeCell ref="B5:P5"/>
    <mergeCell ref="B6:P6"/>
    <mergeCell ref="B63:P63"/>
    <mergeCell ref="D46:O46"/>
    <mergeCell ref="B8:O8"/>
    <mergeCell ref="B9:O9"/>
    <mergeCell ref="F15:O15"/>
    <mergeCell ref="H93:I93"/>
    <mergeCell ref="N95:P95"/>
    <mergeCell ref="D116:G116"/>
    <mergeCell ref="D117:G117"/>
    <mergeCell ref="D118:G118"/>
    <mergeCell ref="D119:G119"/>
    <mergeCell ref="D106:G106"/>
    <mergeCell ref="D107:G107"/>
    <mergeCell ref="D108:G108"/>
    <mergeCell ref="D109:G109"/>
    <mergeCell ref="D120:G120"/>
    <mergeCell ref="D129:G129"/>
    <mergeCell ref="D98:G98"/>
    <mergeCell ref="D99:G99"/>
    <mergeCell ref="D100:G100"/>
    <mergeCell ref="D111:G111"/>
    <mergeCell ref="D112:G112"/>
    <mergeCell ref="D113:G113"/>
    <mergeCell ref="D114:G114"/>
    <mergeCell ref="D115:G115"/>
    <mergeCell ref="D110:G110"/>
    <mergeCell ref="D137:G137"/>
    <mergeCell ref="D138:G138"/>
    <mergeCell ref="D139:G139"/>
    <mergeCell ref="D140:G140"/>
    <mergeCell ref="D121:G121"/>
    <mergeCell ref="D122:G122"/>
    <mergeCell ref="D123:G123"/>
    <mergeCell ref="D136:G136"/>
    <mergeCell ref="D132:G132"/>
    <mergeCell ref="D133:G133"/>
    <mergeCell ref="D134:G134"/>
    <mergeCell ref="D135:G135"/>
    <mergeCell ref="D124:G124"/>
    <mergeCell ref="D125:G125"/>
    <mergeCell ref="D126:G126"/>
    <mergeCell ref="D127:G127"/>
    <mergeCell ref="D128:G128"/>
    <mergeCell ref="D146:G146"/>
    <mergeCell ref="D147:G147"/>
    <mergeCell ref="D148:G148"/>
    <mergeCell ref="D149:G149"/>
    <mergeCell ref="D150:G150"/>
    <mergeCell ref="D141:G141"/>
    <mergeCell ref="D142:G142"/>
    <mergeCell ref="D143:G143"/>
    <mergeCell ref="D144:G144"/>
    <mergeCell ref="D145:G145"/>
    <mergeCell ref="D155:G155"/>
    <mergeCell ref="D179:G179"/>
    <mergeCell ref="D180:G180"/>
    <mergeCell ref="D158:G158"/>
    <mergeCell ref="D166:G166"/>
    <mergeCell ref="D167:G167"/>
    <mergeCell ref="D168:G168"/>
    <mergeCell ref="D169:G169"/>
    <mergeCell ref="D156:G156"/>
    <mergeCell ref="D157:G157"/>
    <mergeCell ref="D186:G186"/>
    <mergeCell ref="D187:G187"/>
    <mergeCell ref="D188:G188"/>
    <mergeCell ref="D189:G189"/>
    <mergeCell ref="D170:G170"/>
    <mergeCell ref="D190:G190"/>
    <mergeCell ref="D181:G181"/>
    <mergeCell ref="D182:G182"/>
    <mergeCell ref="D183:G183"/>
    <mergeCell ref="D184:G184"/>
    <mergeCell ref="D185:G185"/>
    <mergeCell ref="D176:G176"/>
    <mergeCell ref="D177:G177"/>
    <mergeCell ref="D178:G178"/>
    <mergeCell ref="D171:G171"/>
    <mergeCell ref="D172:G172"/>
    <mergeCell ref="D173:G173"/>
    <mergeCell ref="D174:G174"/>
    <mergeCell ref="D175:G175"/>
    <mergeCell ref="D164:G164"/>
    <mergeCell ref="D165:G165"/>
    <mergeCell ref="AN5:BB5"/>
    <mergeCell ref="AN6:BB6"/>
    <mergeCell ref="AN8:BA8"/>
    <mergeCell ref="AN9:BA9"/>
    <mergeCell ref="AR11:AT11"/>
    <mergeCell ref="AV11:AX11"/>
    <mergeCell ref="AY11:BA11"/>
    <mergeCell ref="AR13:BA13"/>
    <mergeCell ref="AU66:AW66"/>
    <mergeCell ref="AU67:AW67"/>
    <mergeCell ref="AN71:BB71"/>
    <mergeCell ref="D161:G161"/>
    <mergeCell ref="D162:G162"/>
    <mergeCell ref="D163:G163"/>
    <mergeCell ref="AN72:BB72"/>
    <mergeCell ref="AP76:BA76"/>
    <mergeCell ref="D159:G159"/>
    <mergeCell ref="D160:G160"/>
    <mergeCell ref="D151:G151"/>
    <mergeCell ref="D152:G152"/>
    <mergeCell ref="D153:G153"/>
    <mergeCell ref="D154:G154"/>
    <mergeCell ref="BE42:BR43"/>
    <mergeCell ref="AN43:BB43"/>
    <mergeCell ref="AP46:BA46"/>
    <mergeCell ref="AN60:BB60"/>
    <mergeCell ref="AN62:BB62"/>
    <mergeCell ref="AN63:BB63"/>
    <mergeCell ref="AR14:BA14"/>
    <mergeCell ref="AR15:BA15"/>
    <mergeCell ref="AN17:BA17"/>
    <mergeCell ref="AN18:BA18"/>
    <mergeCell ref="AP27:AZ27"/>
    <mergeCell ref="AN42:BB42"/>
  </mergeCells>
  <conditionalFormatting sqref="I66:K66">
    <cfRule type="cellIs" priority="27" dxfId="16" operator="equal">
      <formula>"ok"</formula>
    </cfRule>
  </conditionalFormatting>
  <conditionalFormatting sqref="I67:K67">
    <cfRule type="cellIs" priority="25" dxfId="17" operator="equal">
      <formula>"no"</formula>
    </cfRule>
    <cfRule type="cellIs" priority="26" dxfId="16" operator="equal">
      <formula>"ok"</formula>
    </cfRule>
  </conditionalFormatting>
  <conditionalFormatting sqref="D80:O88">
    <cfRule type="cellIs" priority="23" dxfId="18" operator="equal">
      <formula>"NEG"</formula>
    </cfRule>
    <cfRule type="cellIs" priority="24" dxfId="19" operator="equal">
      <formula>"POS"</formula>
    </cfRule>
  </conditionalFormatting>
  <conditionalFormatting sqref="AU66:AW66">
    <cfRule type="cellIs" priority="18" dxfId="16" operator="equal">
      <formula>"ok"</formula>
    </cfRule>
  </conditionalFormatting>
  <conditionalFormatting sqref="AU67:AW67">
    <cfRule type="cellIs" priority="16" dxfId="17" operator="equal">
      <formula>"no"</formula>
    </cfRule>
    <cfRule type="cellIs" priority="17" dxfId="16" operator="equal">
      <formula>"ok"</formula>
    </cfRule>
  </conditionalFormatting>
  <conditionalFormatting sqref="AP88:BA88">
    <cfRule type="expression" priority="14" dxfId="20">
      <formula>"&gt;0,4"</formula>
    </cfRule>
    <cfRule type="cellIs" priority="15" dxfId="19" operator="greaterThan">
      <formula>0.4</formula>
    </cfRule>
  </conditionalFormatting>
  <conditionalFormatting sqref="AP80:BA87">
    <cfRule type="cellIs" priority="6" dxfId="21" operator="equal">
      <formula>"POS"</formula>
    </cfRule>
  </conditionalFormatting>
  <conditionalFormatting sqref="I95:I190">
    <cfRule type="cellIs" priority="5" dxfId="21" operator="equal">
      <formula>"POS"</formula>
    </cfRule>
  </conditionalFormatting>
  <conditionalFormatting sqref="L95:L190">
    <cfRule type="cellIs" priority="4" dxfId="21" operator="equal">
      <formula>"POS"</formula>
    </cfRule>
  </conditionalFormatting>
  <conditionalFormatting sqref="N95:P190">
    <cfRule type="cellIs" priority="1" dxfId="22" operator="equal">
      <formula>"RECENT INF."</formula>
    </cfRule>
    <cfRule type="cellIs" priority="2" dxfId="23" operator="equal">
      <formula>"LESS RECENT INF"</formula>
    </cfRule>
    <cfRule type="cellIs" priority="3" dxfId="21" operator="equal">
      <formula>"ACTIVE INF."</formula>
    </cfRule>
  </conditionalFormatting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95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2016-03-04T13:56:03Z</cp:lastPrinted>
  <dcterms:created xsi:type="dcterms:W3CDTF">2014-03-25T15:27:01Z</dcterms:created>
  <dcterms:modified xsi:type="dcterms:W3CDTF">2021-07-13T08:57:15Z</dcterms:modified>
  <cp:category/>
  <cp:version/>
  <cp:contentType/>
  <cp:contentStatus/>
</cp:coreProperties>
</file>