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<sst xmlns="http://schemas.openxmlformats.org/spreadsheetml/2006/main" count="366" uniqueCount="238">
  <si>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</si>
  <si>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</si>
  <si>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</si>
  <si>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</si>
  <si>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</si>
  <si>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</si>
  <si>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</si>
  <si>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</si>
  <si>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</si>
  <si>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</si>
  <si>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</si>
  <si>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</si>
  <si>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</si>
  <si>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</si>
  <si>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</si>
  <si>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</si>
  <si>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</si>
  <si>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</si>
  <si>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</si>
  <si>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</si>
  <si>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</si>
  <si>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</si>
  <si>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</si>
  <si>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</si>
  <si>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</si>
  <si>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</si>
  <si>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</si>
  <si>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</si>
  <si>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</si>
  <si>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</si>
  <si>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</si>
  <si>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</si>
  <si>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</si>
  <si>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</si>
  <si>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</si>
  <si>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</si>
  <si>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</si>
  <si>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</si>
  <si>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</si>
  <si>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</si>
  <si>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</si>
  <si>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</si>
  <si>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</si>
  <si>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</si>
  <si>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</si>
  <si>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</si>
  <si>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</si>
  <si>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</si>
  <si>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</si>
  <si>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</si>
  <si>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</si>
  <si>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</si>
  <si>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</si>
  <si>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</si>
  <si>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</si>
  <si>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</si>
  <si>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</si>
  <si>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</si>
  <si>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</si>
  <si>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</si>
  <si>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</si>
  <si>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</si>
  <si>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</si>
  <si>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</si>
  <si>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</si>
  <si>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</si>
  <si>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</si>
  <si>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</si>
  <si>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</si>
  <si>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</si>
  <si>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</si>
  <si>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</si>
  <si>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</si>
  <si>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</si>
  <si>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</si>
  <si>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</si>
  <si>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</si>
  <si>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</si>
  <si>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</si>
  <si>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</si>
  <si>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</si>
  <si>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</si>
  <si>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</si>
  <si>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</si>
  <si>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</si>
  <si>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</si>
  <si>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</si>
  <si>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</si>
  <si>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</si>
  <si>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</si>
  <si>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</si>
  <si>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</si>
  <si>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</si>
  <si>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</si>
  <si>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</si>
  <si>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</si>
  <si>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</si>
  <si>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</si>
  <si>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</si>
  <si>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</si>
  <si>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</si>
  <si>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</si>
  <si>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</si>
  <si>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</si>
  <si>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</si>
  <si>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</si>
  <si>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</si>
  <si>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</si>
  <si>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</si>
  <si>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</si>
  <si>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</si>
  <si>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</si>
  <si>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</si>
  <si>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</si>
  <si>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</si>
  <si>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</si>
  <si>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</si>
  <si>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</si>
  <si>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</si>
  <si>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</si>
  <si>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</si>
  <si>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</si>
  <si>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</si>
  <si>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</si>
  <si>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</si>
  <si>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</si>
  <si>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</si>
  <si>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</si>
  <si>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</si>
  <si>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</si>
  <si>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</si>
  <si>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</si>
  <si>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</si>
  <si>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</si>
  <si>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</si>
  <si>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</si>
  <si>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</si>
  <si>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</si>
  <si>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</si>
  <si>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</si>
  <si>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</si>
  <si>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</si>
  <si>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</si>
  <si>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</si>
  <si>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</si>
  <si>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</si>
  <si>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</si>
  <si>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</si>
  <si>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</si>
  <si>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</si>
  <si>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</si>
  <si>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</si>
  <si>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</si>
  <si>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</si>
  <si>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</si>
  <si>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</si>
  <si>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</si>
  <si>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</si>
  <si>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</si>
  <si>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</si>
  <si>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</si>
  <si>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</si>
  <si>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</si>
  <si>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</si>
  <si>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</si>
  <si>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</si>
  <si>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</si>
  <si>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</si>
  <si>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</si>
  <si>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</si>
  <si>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</si>
  <si>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</si>
  <si>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</si>
  <si>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</si>
  <si>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</si>
  <si>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</si>
  <si>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</si>
  <si>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</si>
  <si>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</si>
  <si>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</si>
  <si>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</si>
  <si>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</si>
  <si>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</si>
  <si>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</si>
  <si>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</si>
  <si>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</si>
  <si>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</si>
  <si>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</si>
  <si>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</si>
  <si>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</si>
  <si>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</si>
  <si>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</si>
  <si>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</si>
  <si>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</si>
  <si>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</si>
  <si>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</si>
  <si>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</si>
  <si>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</si>
  <si>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</si>
  <si>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</si>
  <si>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</si>
  <si>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</si>
  <si>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</si>
  <si>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</si>
  <si>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</si>
  <si>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</si>
  <si>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</si>
  <si>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</si>
  <si>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</si>
  <si>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</si>
  <si>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</si>
  <si>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</si>
  <si>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</si>
  <si>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</si>
  <si>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</si>
  <si>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</si>
  <si>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</si>
  <si>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</si>
  <si>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</si>
  <si>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</si>
  <si>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</si>
  <si>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</si>
  <si>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</si>
  <si>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</si>
  <si>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</si>
  <si>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</si>
  <si>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</si>
  <si>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</si>
  <si>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Indicate the control sera position (row and column for each case)</t>
  </si>
  <si>
    <t xml:space="preserve">Enter the obtained OD value into each plate position </t>
  </si>
  <si>
    <t>RATIOS OF THE SAMPLES</t>
  </si>
  <si>
    <t>INgezim PPV</t>
  </si>
  <si>
    <t>11.PPV.K.1</t>
  </si>
  <si>
    <t>Step 5:</t>
  </si>
  <si>
    <t>5D</t>
  </si>
  <si>
    <t>5E</t>
  </si>
  <si>
    <t>Titer</t>
  </si>
  <si>
    <t>Version 100415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</si>
</sst>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46" fillId="0" borderId="0" xfId="0" applyFont="1" applyAlignment="1" applyProtection="1" quotePrefix="1">
      <alignment/>
      <protection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  <protection/>
    </xf>
    <xf numFmtId="0" fontId="43" fillId="6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0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/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12</xdr:col>
      <xdr:colOff>9525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V191"/>
  <sheetViews>
    <sheetView showGridLines="0" tabSelected="1" zoomScale="55" zoomScaleNormal="55" zoomScalePageLayoutView="87" workbookViewId="0" topLeftCell="A1">
      <selection activeCell="G21" sqref="G2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4" t="s">
        <v>231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5">
      <c r="B6" s="65" t="s">
        <v>232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ht="15">
      <c r="I7" s="1" t="s">
        <v>237</v>
      </c>
    </row>
    <row r="8" spans="2:15" ht="23.25">
      <c r="B8" s="60" t="s">
        <v>204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ht="15">
      <c r="B9" s="61" t="s">
        <v>205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208</v>
      </c>
      <c r="C11" s="29"/>
      <c r="D11" s="29"/>
      <c r="E11" s="30"/>
      <c r="F11" s="70"/>
      <c r="G11" s="71"/>
      <c r="H11" s="72"/>
      <c r="I11" s="31"/>
      <c r="J11" s="73" t="s">
        <v>207</v>
      </c>
      <c r="K11" s="73"/>
      <c r="L11" s="73"/>
      <c r="M11" s="74"/>
      <c r="N11" s="71"/>
      <c r="O11" s="72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6"/>
      <c r="G13" s="67"/>
      <c r="H13" s="67"/>
      <c r="I13" s="67"/>
      <c r="J13" s="67"/>
      <c r="K13" s="67"/>
      <c r="L13" s="67"/>
      <c r="M13" s="67"/>
      <c r="N13" s="67"/>
      <c r="O13" s="6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6"/>
      <c r="G14" s="67"/>
      <c r="H14" s="67"/>
      <c r="I14" s="67"/>
      <c r="J14" s="67"/>
      <c r="K14" s="67"/>
      <c r="L14" s="67"/>
      <c r="M14" s="67"/>
      <c r="N14" s="67"/>
      <c r="O14" s="6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6"/>
      <c r="G15" s="67"/>
      <c r="H15" s="67"/>
      <c r="I15" s="67"/>
      <c r="J15" s="67"/>
      <c r="K15" s="67"/>
      <c r="L15" s="67"/>
      <c r="M15" s="67"/>
      <c r="N15" s="67"/>
      <c r="O15" s="6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0" t="s">
        <v>206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2"/>
      <c r="AH17" s="19" t="s">
        <v>183</v>
      </c>
      <c r="AI17" s="20">
        <f>+$M$55</f>
        <v>0</v>
      </c>
    </row>
    <row r="18" spans="2:35" ht="15">
      <c r="B18" s="61" t="s">
        <v>228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213</v>
      </c>
      <c r="H20" s="27" t="s">
        <v>214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209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210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211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212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5"/>
      <c r="C26" s="45"/>
      <c r="D26" s="79" t="s">
        <v>215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46"/>
      <c r="P26" s="47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5"/>
      <c r="C28" s="45"/>
      <c r="D28" s="45">
        <v>1</v>
      </c>
      <c r="E28" s="45">
        <v>2</v>
      </c>
      <c r="F28" s="45">
        <v>3</v>
      </c>
      <c r="G28" s="45">
        <v>4</v>
      </c>
      <c r="H28" s="45">
        <v>5</v>
      </c>
      <c r="I28" s="45">
        <v>6</v>
      </c>
      <c r="J28" s="45">
        <v>7</v>
      </c>
      <c r="K28" s="45">
        <v>8</v>
      </c>
      <c r="L28" s="45">
        <v>9</v>
      </c>
      <c r="M28" s="45">
        <v>10</v>
      </c>
      <c r="N28" s="45">
        <v>11</v>
      </c>
      <c r="O28" s="45">
        <v>12</v>
      </c>
      <c r="P28" s="47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7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5" t="s">
        <v>0</v>
      </c>
      <c r="C30" s="45"/>
      <c r="D30" s="48" t="str">
        <f aca="true" t="shared" si="0" ref="D30:K37">+IF(U30=$T$20,$S$20,+IF(U30=$T$21,$S$21,+IF(U30=$T$22,$S$22,+IF(U30=$T$23,$S$23,"S"))))</f>
        <v>S</v>
      </c>
      <c r="E30" s="48" t="str">
        <f t="shared" si="0"/>
        <v>S</v>
      </c>
      <c r="F30" s="48" t="str">
        <f t="shared" si="0"/>
        <v>S</v>
      </c>
      <c r="G30" s="48" t="str">
        <f t="shared" si="0"/>
        <v>S</v>
      </c>
      <c r="H30" s="48" t="str">
        <f t="shared" si="0"/>
        <v>S</v>
      </c>
      <c r="I30" s="48" t="str">
        <f t="shared" si="0"/>
        <v>S</v>
      </c>
      <c r="J30" s="48" t="str">
        <f t="shared" si="0"/>
        <v>S</v>
      </c>
      <c r="K30" s="48" t="str">
        <f t="shared" si="0"/>
        <v>S</v>
      </c>
      <c r="L30" s="48" t="str">
        <f aca="true" t="shared" si="1" ref="L30:O37">+IF(AC30=$T$20,$S$20,+IF(AC30=$T$21,$S$21,+IF(AC30=$T$22,$S$22,+IF(AC30=$T$23,$S$23,"S"))))</f>
        <v>S</v>
      </c>
      <c r="M30" s="48" t="str">
        <f t="shared" si="1"/>
        <v>S</v>
      </c>
      <c r="N30" s="48" t="str">
        <f t="shared" si="1"/>
        <v>S</v>
      </c>
      <c r="O30" s="48" t="str">
        <f t="shared" si="1"/>
        <v>S</v>
      </c>
      <c r="P30" s="47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5" t="s">
        <v>1</v>
      </c>
      <c r="C31" s="45"/>
      <c r="D31" s="48" t="str">
        <f t="shared" si="0"/>
        <v>S</v>
      </c>
      <c r="E31" s="48" t="str">
        <f t="shared" si="0"/>
        <v>S</v>
      </c>
      <c r="F31" s="48" t="str">
        <f t="shared" si="0"/>
        <v>S</v>
      </c>
      <c r="G31" s="48" t="str">
        <f t="shared" si="0"/>
        <v>S</v>
      </c>
      <c r="H31" s="48" t="str">
        <f t="shared" si="0"/>
        <v>S</v>
      </c>
      <c r="I31" s="48" t="str">
        <f t="shared" si="0"/>
        <v>S</v>
      </c>
      <c r="J31" s="48" t="str">
        <f t="shared" si="0"/>
        <v>S</v>
      </c>
      <c r="K31" s="48" t="str">
        <f t="shared" si="0"/>
        <v>S</v>
      </c>
      <c r="L31" s="48" t="str">
        <f t="shared" si="1"/>
        <v>S</v>
      </c>
      <c r="M31" s="48" t="str">
        <f t="shared" si="1"/>
        <v>S</v>
      </c>
      <c r="N31" s="48" t="str">
        <f t="shared" si="1"/>
        <v>S</v>
      </c>
      <c r="O31" s="48" t="str">
        <f t="shared" si="1"/>
        <v>S</v>
      </c>
      <c r="P31" s="47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5" t="s">
        <v>2</v>
      </c>
      <c r="C32" s="45"/>
      <c r="D32" s="48" t="str">
        <f t="shared" si="0"/>
        <v>S</v>
      </c>
      <c r="E32" s="48" t="str">
        <f t="shared" si="0"/>
        <v>S</v>
      </c>
      <c r="F32" s="48" t="str">
        <f t="shared" si="0"/>
        <v>S</v>
      </c>
      <c r="G32" s="48" t="str">
        <f t="shared" si="0"/>
        <v>S</v>
      </c>
      <c r="H32" s="48" t="str">
        <f t="shared" si="0"/>
        <v>S</v>
      </c>
      <c r="I32" s="48" t="str">
        <f t="shared" si="0"/>
        <v>S</v>
      </c>
      <c r="J32" s="48" t="str">
        <f t="shared" si="0"/>
        <v>S</v>
      </c>
      <c r="K32" s="48" t="str">
        <f t="shared" si="0"/>
        <v>S</v>
      </c>
      <c r="L32" s="48" t="str">
        <f t="shared" si="1"/>
        <v>S</v>
      </c>
      <c r="M32" s="48" t="str">
        <f t="shared" si="1"/>
        <v>S</v>
      </c>
      <c r="N32" s="48" t="str">
        <f t="shared" si="1"/>
        <v>S</v>
      </c>
      <c r="O32" s="48" t="str">
        <f t="shared" si="1"/>
        <v>S</v>
      </c>
      <c r="P32" s="47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5" t="s">
        <v>3</v>
      </c>
      <c r="C33" s="45"/>
      <c r="D33" s="48" t="str">
        <f t="shared" si="0"/>
        <v>S</v>
      </c>
      <c r="E33" s="48" t="str">
        <f t="shared" si="0"/>
        <v>S</v>
      </c>
      <c r="F33" s="48" t="str">
        <f t="shared" si="0"/>
        <v>S</v>
      </c>
      <c r="G33" s="48" t="str">
        <f t="shared" si="0"/>
        <v>S</v>
      </c>
      <c r="H33" s="48" t="str">
        <f t="shared" si="0"/>
        <v>S</v>
      </c>
      <c r="I33" s="48" t="str">
        <f t="shared" si="0"/>
        <v>S</v>
      </c>
      <c r="J33" s="48" t="str">
        <f t="shared" si="0"/>
        <v>S</v>
      </c>
      <c r="K33" s="48" t="str">
        <f t="shared" si="0"/>
        <v>S</v>
      </c>
      <c r="L33" s="48" t="str">
        <f t="shared" si="1"/>
        <v>S</v>
      </c>
      <c r="M33" s="48" t="str">
        <f t="shared" si="1"/>
        <v>S</v>
      </c>
      <c r="N33" s="48" t="str">
        <f t="shared" si="1"/>
        <v>S</v>
      </c>
      <c r="O33" s="48" t="str">
        <f t="shared" si="1"/>
        <v>S</v>
      </c>
      <c r="P33" s="47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5" t="s">
        <v>4</v>
      </c>
      <c r="C34" s="45"/>
      <c r="D34" s="48" t="str">
        <f t="shared" si="0"/>
        <v>S</v>
      </c>
      <c r="E34" s="48" t="str">
        <f t="shared" si="0"/>
        <v>S</v>
      </c>
      <c r="F34" s="48" t="str">
        <f t="shared" si="0"/>
        <v>S</v>
      </c>
      <c r="G34" s="48" t="str">
        <f t="shared" si="0"/>
        <v>S</v>
      </c>
      <c r="H34" s="48" t="str">
        <f t="shared" si="0"/>
        <v>S</v>
      </c>
      <c r="I34" s="48" t="str">
        <f t="shared" si="0"/>
        <v>S</v>
      </c>
      <c r="J34" s="48" t="str">
        <f t="shared" si="0"/>
        <v>S</v>
      </c>
      <c r="K34" s="48" t="str">
        <f t="shared" si="0"/>
        <v>S</v>
      </c>
      <c r="L34" s="48" t="str">
        <f t="shared" si="1"/>
        <v>S</v>
      </c>
      <c r="M34" s="48" t="str">
        <f t="shared" si="1"/>
        <v>S</v>
      </c>
      <c r="N34" s="48" t="str">
        <f t="shared" si="1"/>
        <v>S</v>
      </c>
      <c r="O34" s="48" t="str">
        <f t="shared" si="1"/>
        <v>S</v>
      </c>
      <c r="P34" s="47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5" t="s">
        <v>5</v>
      </c>
      <c r="C35" s="45"/>
      <c r="D35" s="48" t="str">
        <f t="shared" si="0"/>
        <v>S</v>
      </c>
      <c r="E35" s="48" t="str">
        <f t="shared" si="0"/>
        <v>S</v>
      </c>
      <c r="F35" s="48" t="str">
        <f t="shared" si="0"/>
        <v>S</v>
      </c>
      <c r="G35" s="48" t="str">
        <f t="shared" si="0"/>
        <v>S</v>
      </c>
      <c r="H35" s="48" t="str">
        <f t="shared" si="0"/>
        <v>S</v>
      </c>
      <c r="I35" s="48" t="str">
        <f t="shared" si="0"/>
        <v>S</v>
      </c>
      <c r="J35" s="48" t="str">
        <f t="shared" si="0"/>
        <v>S</v>
      </c>
      <c r="K35" s="48" t="str">
        <f t="shared" si="0"/>
        <v>S</v>
      </c>
      <c r="L35" s="48" t="str">
        <f t="shared" si="1"/>
        <v>S</v>
      </c>
      <c r="M35" s="48" t="str">
        <f t="shared" si="1"/>
        <v>S</v>
      </c>
      <c r="N35" s="48" t="str">
        <f t="shared" si="1"/>
        <v>S</v>
      </c>
      <c r="O35" s="48" t="str">
        <f t="shared" si="1"/>
        <v>S</v>
      </c>
      <c r="P35" s="47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5" t="s">
        <v>6</v>
      </c>
      <c r="C36" s="45"/>
      <c r="D36" s="48" t="str">
        <f t="shared" si="0"/>
        <v>S</v>
      </c>
      <c r="E36" s="48" t="str">
        <f t="shared" si="0"/>
        <v>S</v>
      </c>
      <c r="F36" s="48" t="str">
        <f t="shared" si="0"/>
        <v>S</v>
      </c>
      <c r="G36" s="48" t="str">
        <f t="shared" si="0"/>
        <v>S</v>
      </c>
      <c r="H36" s="48" t="str">
        <f t="shared" si="0"/>
        <v>S</v>
      </c>
      <c r="I36" s="48" t="str">
        <f t="shared" si="0"/>
        <v>S</v>
      </c>
      <c r="J36" s="48" t="str">
        <f t="shared" si="0"/>
        <v>S</v>
      </c>
      <c r="K36" s="48" t="str">
        <f t="shared" si="0"/>
        <v>S</v>
      </c>
      <c r="L36" s="48" t="str">
        <f t="shared" si="1"/>
        <v>S</v>
      </c>
      <c r="M36" s="48" t="str">
        <f t="shared" si="1"/>
        <v>S</v>
      </c>
      <c r="N36" s="48" t="str">
        <f t="shared" si="1"/>
        <v>S</v>
      </c>
      <c r="O36" s="48" t="str">
        <f t="shared" si="1"/>
        <v>S</v>
      </c>
      <c r="P36" s="47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5" t="s">
        <v>7</v>
      </c>
      <c r="C37" s="45"/>
      <c r="D37" s="48" t="str">
        <f t="shared" si="0"/>
        <v>S</v>
      </c>
      <c r="E37" s="48" t="str">
        <f t="shared" si="0"/>
        <v>S</v>
      </c>
      <c r="F37" s="48" t="str">
        <f t="shared" si="0"/>
        <v>S</v>
      </c>
      <c r="G37" s="48" t="str">
        <f t="shared" si="0"/>
        <v>S</v>
      </c>
      <c r="H37" s="48" t="str">
        <f t="shared" si="0"/>
        <v>S</v>
      </c>
      <c r="I37" s="48" t="str">
        <f t="shared" si="0"/>
        <v>S</v>
      </c>
      <c r="J37" s="48" t="str">
        <f t="shared" si="0"/>
        <v>S</v>
      </c>
      <c r="K37" s="48" t="str">
        <f t="shared" si="0"/>
        <v>S</v>
      </c>
      <c r="L37" s="48" t="str">
        <f t="shared" si="1"/>
        <v>S</v>
      </c>
      <c r="M37" s="48" t="str">
        <f t="shared" si="1"/>
        <v>S</v>
      </c>
      <c r="N37" s="48" t="str">
        <f t="shared" si="1"/>
        <v>S</v>
      </c>
      <c r="O37" s="48" t="str">
        <f t="shared" si="1"/>
        <v>S</v>
      </c>
      <c r="P37" s="47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5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0" t="s">
        <v>217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1" t="s">
        <v>229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9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AH44" s="19" t="s">
        <v>116</v>
      </c>
      <c r="AI44" s="20">
        <f>+$E$50</f>
        <v>0</v>
      </c>
    </row>
    <row r="45" spans="2:35" ht="15">
      <c r="B45" s="49"/>
      <c r="C45" s="49"/>
      <c r="D45" s="63" t="s">
        <v>216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50"/>
      <c r="AH45" s="19" t="s">
        <v>117</v>
      </c>
      <c r="AI45" s="20">
        <f>+$E$51</f>
        <v>0</v>
      </c>
    </row>
    <row r="46" spans="2:35" ht="15">
      <c r="B46" s="49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V46" s="23" t="s">
        <v>106</v>
      </c>
      <c r="AH46" s="19" t="s">
        <v>118</v>
      </c>
      <c r="AI46" s="20">
        <f>+$E$52</f>
        <v>0</v>
      </c>
    </row>
    <row r="47" spans="2:35" ht="15">
      <c r="B47" s="49"/>
      <c r="C47" s="49"/>
      <c r="D47" s="49">
        <v>1</v>
      </c>
      <c r="E47" s="49">
        <v>2</v>
      </c>
      <c r="F47" s="49">
        <v>3</v>
      </c>
      <c r="G47" s="49">
        <v>4</v>
      </c>
      <c r="H47" s="49">
        <v>5</v>
      </c>
      <c r="I47" s="49">
        <v>6</v>
      </c>
      <c r="J47" s="49">
        <v>7</v>
      </c>
      <c r="K47" s="49">
        <v>8</v>
      </c>
      <c r="L47" s="49">
        <v>9</v>
      </c>
      <c r="M47" s="49">
        <v>10</v>
      </c>
      <c r="N47" s="49">
        <v>11</v>
      </c>
      <c r="O47" s="49">
        <v>12</v>
      </c>
      <c r="P47" s="50"/>
      <c r="S47" s="17" t="str">
        <f aca="true" t="shared" si="2" ref="S47:U50">+S20</f>
        <v>C+</v>
      </c>
      <c r="T47" s="17">
        <f t="shared" si="2"/>
      </c>
      <c r="U47" s="17">
        <f t="shared" si="2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S48" s="17" t="str">
        <f t="shared" si="2"/>
        <v>C+</v>
      </c>
      <c r="T48" s="17">
        <f t="shared" si="2"/>
      </c>
      <c r="U48" s="17">
        <f t="shared" si="2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9" t="s">
        <v>0</v>
      </c>
      <c r="C49" s="49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0"/>
      <c r="S49" s="17" t="str">
        <f t="shared" si="2"/>
        <v>C-</v>
      </c>
      <c r="T49" s="17">
        <f t="shared" si="2"/>
      </c>
      <c r="U49" s="17">
        <f t="shared" si="2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9" t="s">
        <v>1</v>
      </c>
      <c r="C50" s="49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0"/>
      <c r="S50" s="17" t="str">
        <f t="shared" si="2"/>
        <v>C-</v>
      </c>
      <c r="T50" s="17">
        <f t="shared" si="2"/>
      </c>
      <c r="U50" s="17">
        <f t="shared" si="2"/>
      </c>
      <c r="V50" s="24" t="e">
        <f>IF(U50&lt;&gt;"",+LOOKUP(U50,AH11:AH106,AI11:AI1096),V49)</f>
        <v>#N/A</v>
      </c>
      <c r="AH50" s="19" t="s">
        <v>122</v>
      </c>
      <c r="AI50" s="20">
        <f>+$E$56</f>
        <v>0</v>
      </c>
    </row>
    <row r="51" spans="2:35" ht="15">
      <c r="B51" s="49" t="s">
        <v>2</v>
      </c>
      <c r="C51" s="4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0"/>
      <c r="AH51" s="19" t="s">
        <v>123</v>
      </c>
      <c r="AI51" s="20">
        <f>+$F$49</f>
        <v>0</v>
      </c>
    </row>
    <row r="52" spans="2:35" ht="15">
      <c r="B52" s="49" t="s">
        <v>3</v>
      </c>
      <c r="C52" s="49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0"/>
      <c r="AH52" s="19" t="s">
        <v>124</v>
      </c>
      <c r="AI52" s="20">
        <f>+$F$50</f>
        <v>0</v>
      </c>
    </row>
    <row r="53" spans="2:35" ht="15">
      <c r="B53" s="49" t="s">
        <v>4</v>
      </c>
      <c r="C53" s="49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0"/>
      <c r="AH53" s="19" t="s">
        <v>125</v>
      </c>
      <c r="AI53" s="20">
        <f>+$F$51</f>
        <v>0</v>
      </c>
    </row>
    <row r="54" spans="2:35" ht="15">
      <c r="B54" s="49" t="s">
        <v>5</v>
      </c>
      <c r="C54" s="4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0"/>
      <c r="AH54" s="19" t="s">
        <v>126</v>
      </c>
      <c r="AI54" s="20">
        <f>+$F$52</f>
        <v>0</v>
      </c>
    </row>
    <row r="55" spans="2:35" ht="15">
      <c r="B55" s="49" t="s">
        <v>6</v>
      </c>
      <c r="C55" s="49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0"/>
      <c r="AH55" s="19" t="s">
        <v>127</v>
      </c>
      <c r="AI55" s="20">
        <f>+$F$53</f>
        <v>0</v>
      </c>
    </row>
    <row r="56" spans="2:35" ht="15">
      <c r="B56" s="49" t="s">
        <v>7</v>
      </c>
      <c r="C56" s="4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0"/>
      <c r="AH56" s="19" t="s">
        <v>128</v>
      </c>
      <c r="AI56" s="20">
        <f>+$F$54</f>
        <v>0</v>
      </c>
    </row>
    <row r="57" spans="2:35" ht="15"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AH57" s="19" t="s">
        <v>129</v>
      </c>
      <c r="AI57" s="20">
        <f>+$F$55</f>
        <v>0</v>
      </c>
    </row>
    <row r="58" spans="2:35" ht="15"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AH58" s="19" t="s">
        <v>130</v>
      </c>
      <c r="AI58" s="20">
        <f>+$F$56</f>
        <v>0</v>
      </c>
    </row>
    <row r="59" spans="2:37" s="5" customFormat="1" ht="26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2" t="s">
        <v>221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8" t="s">
        <v>218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219</v>
      </c>
      <c r="E65" s="11"/>
      <c r="F65" s="11"/>
      <c r="G65" s="12"/>
      <c r="I65" s="76" t="e">
        <f>+IF((AVERAGE(V47:V48))&gt;1.5,"OK","NO")</f>
        <v>#N/A</v>
      </c>
      <c r="J65" s="77"/>
      <c r="K65" s="78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220</v>
      </c>
      <c r="E66" s="11"/>
      <c r="F66" s="11"/>
      <c r="G66" s="12"/>
      <c r="I66" s="76" t="e">
        <f>+IF((AVERAGE(V49:V50))&lt;0.3,"OK","NO")</f>
        <v>#N/A</v>
      </c>
      <c r="J66" s="77"/>
      <c r="K66" s="78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2" t="s">
        <v>233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234</v>
      </c>
      <c r="AI70" s="20">
        <f>+$H$52</f>
        <v>0</v>
      </c>
      <c r="AJ70" s="16"/>
      <c r="AK70" s="16"/>
    </row>
    <row r="71" spans="2:37" s="7" customFormat="1" ht="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3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3"/>
      <c r="C75" s="43"/>
      <c r="D75" s="59" t="s">
        <v>230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44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3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3"/>
      <c r="C77" s="43"/>
      <c r="D77" s="43">
        <v>1</v>
      </c>
      <c r="E77" s="43">
        <v>2</v>
      </c>
      <c r="F77" s="43">
        <v>3</v>
      </c>
      <c r="G77" s="43">
        <v>4</v>
      </c>
      <c r="H77" s="43">
        <v>5</v>
      </c>
      <c r="I77" s="43">
        <v>6</v>
      </c>
      <c r="J77" s="43">
        <v>7</v>
      </c>
      <c r="K77" s="43">
        <v>8</v>
      </c>
      <c r="L77" s="43">
        <v>9</v>
      </c>
      <c r="M77" s="43">
        <v>10</v>
      </c>
      <c r="N77" s="43">
        <v>11</v>
      </c>
      <c r="O77" s="43">
        <v>12</v>
      </c>
      <c r="P77" s="44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3" t="s">
        <v>0</v>
      </c>
      <c r="C79" s="43"/>
      <c r="D79" s="52" t="str">
        <f>+IF(D49="","-",IF((D49/AVERAGE($V$47:$V$48))&lt;0,0,(D49/AVERAGE($V$47:$V$48))))</f>
        <v>-</v>
      </c>
      <c r="E79" s="52" t="str">
        <f aca="true" t="shared" si="3" ref="E79:O79">+IF(E49="","-",IF((E49/AVERAGE($V$47:$V$48))&lt;0,0,(E49/AVERAGE($V$47:$V$48))))</f>
        <v>-</v>
      </c>
      <c r="F79" s="52" t="str">
        <f t="shared" si="3"/>
        <v>-</v>
      </c>
      <c r="G79" s="52" t="str">
        <f t="shared" si="3"/>
        <v>-</v>
      </c>
      <c r="H79" s="52" t="str">
        <f t="shared" si="3"/>
        <v>-</v>
      </c>
      <c r="I79" s="52" t="str">
        <f t="shared" si="3"/>
        <v>-</v>
      </c>
      <c r="J79" s="52" t="str">
        <f t="shared" si="3"/>
        <v>-</v>
      </c>
      <c r="K79" s="52" t="str">
        <f t="shared" si="3"/>
        <v>-</v>
      </c>
      <c r="L79" s="52" t="str">
        <f t="shared" si="3"/>
        <v>-</v>
      </c>
      <c r="M79" s="52" t="str">
        <f t="shared" si="3"/>
        <v>-</v>
      </c>
      <c r="N79" s="52" t="str">
        <f t="shared" si="3"/>
        <v>-</v>
      </c>
      <c r="O79" s="52" t="str">
        <f t="shared" si="3"/>
        <v>-</v>
      </c>
      <c r="P79" s="44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3" t="s">
        <v>1</v>
      </c>
      <c r="C80" s="43"/>
      <c r="D80" s="52" t="str">
        <f aca="true" t="shared" si="4" ref="D80:O86">+IF(D50="","-",IF((D50/AVERAGE($V$47:$V$48))&lt;0,0,(D50/AVERAGE($V$47:$V$48))))</f>
        <v>-</v>
      </c>
      <c r="E80" s="52" t="str">
        <f t="shared" si="4"/>
        <v>-</v>
      </c>
      <c r="F80" s="52" t="str">
        <f t="shared" si="4"/>
        <v>-</v>
      </c>
      <c r="G80" s="52" t="str">
        <f t="shared" si="4"/>
        <v>-</v>
      </c>
      <c r="H80" s="52" t="str">
        <f t="shared" si="4"/>
        <v>-</v>
      </c>
      <c r="I80" s="52" t="str">
        <f t="shared" si="4"/>
        <v>-</v>
      </c>
      <c r="J80" s="52" t="str">
        <f t="shared" si="4"/>
        <v>-</v>
      </c>
      <c r="K80" s="52" t="str">
        <f t="shared" si="4"/>
        <v>-</v>
      </c>
      <c r="L80" s="52" t="str">
        <f t="shared" si="4"/>
        <v>-</v>
      </c>
      <c r="M80" s="52" t="str">
        <f t="shared" si="4"/>
        <v>-</v>
      </c>
      <c r="N80" s="52" t="str">
        <f t="shared" si="4"/>
        <v>-</v>
      </c>
      <c r="O80" s="52" t="str">
        <f t="shared" si="4"/>
        <v>-</v>
      </c>
      <c r="P80" s="44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3" t="s">
        <v>2</v>
      </c>
      <c r="C81" s="43"/>
      <c r="D81" s="52" t="str">
        <f t="shared" si="4"/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44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3" t="s">
        <v>3</v>
      </c>
      <c r="C82" s="43"/>
      <c r="D82" s="52" t="str">
        <f t="shared" si="4"/>
        <v>-</v>
      </c>
      <c r="E82" s="52" t="str">
        <f t="shared" si="4"/>
        <v>-</v>
      </c>
      <c r="F82" s="52" t="str">
        <f t="shared" si="4"/>
        <v>-</v>
      </c>
      <c r="G82" s="52" t="str">
        <f t="shared" si="4"/>
        <v>-</v>
      </c>
      <c r="H82" s="52" t="str">
        <f t="shared" si="4"/>
        <v>-</v>
      </c>
      <c r="I82" s="52" t="str">
        <f t="shared" si="4"/>
        <v>-</v>
      </c>
      <c r="J82" s="52" t="str">
        <f t="shared" si="4"/>
        <v>-</v>
      </c>
      <c r="K82" s="52" t="str">
        <f t="shared" si="4"/>
        <v>-</v>
      </c>
      <c r="L82" s="52" t="str">
        <f t="shared" si="4"/>
        <v>-</v>
      </c>
      <c r="M82" s="52" t="str">
        <f t="shared" si="4"/>
        <v>-</v>
      </c>
      <c r="N82" s="52" t="str">
        <f t="shared" si="4"/>
        <v>-</v>
      </c>
      <c r="O82" s="52" t="str">
        <f t="shared" si="4"/>
        <v>-</v>
      </c>
      <c r="P82" s="44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3" t="s">
        <v>4</v>
      </c>
      <c r="C83" s="43"/>
      <c r="D83" s="52" t="str">
        <f t="shared" si="4"/>
        <v>-</v>
      </c>
      <c r="E83" s="52" t="str">
        <f t="shared" si="4"/>
        <v>-</v>
      </c>
      <c r="F83" s="52" t="str">
        <f t="shared" si="4"/>
        <v>-</v>
      </c>
      <c r="G83" s="52" t="str">
        <f t="shared" si="4"/>
        <v>-</v>
      </c>
      <c r="H83" s="52" t="str">
        <f t="shared" si="4"/>
        <v>-</v>
      </c>
      <c r="I83" s="52" t="str">
        <f t="shared" si="4"/>
        <v>-</v>
      </c>
      <c r="J83" s="52" t="str">
        <f t="shared" si="4"/>
        <v>-</v>
      </c>
      <c r="K83" s="52" t="str">
        <f t="shared" si="4"/>
        <v>-</v>
      </c>
      <c r="L83" s="52" t="str">
        <f t="shared" si="4"/>
        <v>-</v>
      </c>
      <c r="M83" s="52" t="str">
        <f t="shared" si="4"/>
        <v>-</v>
      </c>
      <c r="N83" s="52" t="str">
        <f t="shared" si="4"/>
        <v>-</v>
      </c>
      <c r="O83" s="52" t="str">
        <f t="shared" si="4"/>
        <v>-</v>
      </c>
      <c r="P83" s="44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3" t="s">
        <v>5</v>
      </c>
      <c r="C84" s="43"/>
      <c r="D84" s="52" t="str">
        <f t="shared" si="4"/>
        <v>-</v>
      </c>
      <c r="E84" s="52" t="str">
        <f t="shared" si="4"/>
        <v>-</v>
      </c>
      <c r="F84" s="52" t="str">
        <f t="shared" si="4"/>
        <v>-</v>
      </c>
      <c r="G84" s="52" t="str">
        <f t="shared" si="4"/>
        <v>-</v>
      </c>
      <c r="H84" s="52" t="str">
        <f t="shared" si="4"/>
        <v>-</v>
      </c>
      <c r="I84" s="52" t="str">
        <f t="shared" si="4"/>
        <v>-</v>
      </c>
      <c r="J84" s="52" t="str">
        <f t="shared" si="4"/>
        <v>-</v>
      </c>
      <c r="K84" s="52" t="str">
        <f t="shared" si="4"/>
        <v>-</v>
      </c>
      <c r="L84" s="52" t="str">
        <f t="shared" si="4"/>
        <v>-</v>
      </c>
      <c r="M84" s="52" t="str">
        <f t="shared" si="4"/>
        <v>-</v>
      </c>
      <c r="N84" s="52" t="str">
        <f t="shared" si="4"/>
        <v>-</v>
      </c>
      <c r="O84" s="52" t="str">
        <f t="shared" si="4"/>
        <v>-</v>
      </c>
      <c r="P84" s="44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3" t="s">
        <v>6</v>
      </c>
      <c r="C85" s="43"/>
      <c r="D85" s="52" t="str">
        <f t="shared" si="4"/>
        <v>-</v>
      </c>
      <c r="E85" s="52" t="str">
        <f t="shared" si="4"/>
        <v>-</v>
      </c>
      <c r="F85" s="52" t="str">
        <f t="shared" si="4"/>
        <v>-</v>
      </c>
      <c r="G85" s="52" t="str">
        <f t="shared" si="4"/>
        <v>-</v>
      </c>
      <c r="H85" s="52" t="str">
        <f t="shared" si="4"/>
        <v>-</v>
      </c>
      <c r="I85" s="52" t="str">
        <f t="shared" si="4"/>
        <v>-</v>
      </c>
      <c r="J85" s="52" t="str">
        <f t="shared" si="4"/>
        <v>-</v>
      </c>
      <c r="K85" s="52" t="str">
        <f t="shared" si="4"/>
        <v>-</v>
      </c>
      <c r="L85" s="52" t="str">
        <f t="shared" si="4"/>
        <v>-</v>
      </c>
      <c r="M85" s="52" t="str">
        <f t="shared" si="4"/>
        <v>-</v>
      </c>
      <c r="N85" s="52" t="str">
        <f t="shared" si="4"/>
        <v>-</v>
      </c>
      <c r="O85" s="52" t="str">
        <f t="shared" si="4"/>
        <v>-</v>
      </c>
      <c r="P85" s="44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3" t="s">
        <v>7</v>
      </c>
      <c r="C86" s="43"/>
      <c r="D86" s="52" t="str">
        <f t="shared" si="4"/>
        <v>-</v>
      </c>
      <c r="E86" s="52" t="str">
        <f t="shared" si="4"/>
        <v>-</v>
      </c>
      <c r="F86" s="52" t="str">
        <f t="shared" si="4"/>
        <v>-</v>
      </c>
      <c r="G86" s="52" t="str">
        <f t="shared" si="4"/>
        <v>-</v>
      </c>
      <c r="H86" s="52" t="str">
        <f t="shared" si="4"/>
        <v>-</v>
      </c>
      <c r="I86" s="52" t="str">
        <f t="shared" si="4"/>
        <v>-</v>
      </c>
      <c r="J86" s="52" t="str">
        <f t="shared" si="4"/>
        <v>-</v>
      </c>
      <c r="K86" s="52" t="str">
        <f t="shared" si="4"/>
        <v>-</v>
      </c>
      <c r="L86" s="52" t="str">
        <f t="shared" si="4"/>
        <v>-</v>
      </c>
      <c r="M86" s="52" t="str">
        <f t="shared" si="4"/>
        <v>-</v>
      </c>
      <c r="N86" s="52" t="str">
        <f t="shared" si="4"/>
        <v>-</v>
      </c>
      <c r="O86" s="52" t="str">
        <f t="shared" si="4"/>
        <v>-</v>
      </c>
      <c r="P86" s="44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3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5">
      <c r="B93" s="32" t="s">
        <v>223</v>
      </c>
      <c r="C93" s="32"/>
      <c r="D93" s="33" t="s">
        <v>227</v>
      </c>
      <c r="H93" s="33" t="s">
        <v>224</v>
      </c>
      <c r="I93" s="33" t="s">
        <v>236</v>
      </c>
      <c r="J93" s="33" t="s">
        <v>225</v>
      </c>
      <c r="L93" s="6"/>
      <c r="M93" s="6"/>
      <c r="N93" s="6"/>
      <c r="O93" s="6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48" s="33" customFormat="1" ht="1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41" t="str">
        <f>+IF(D79="-","-",IF(J94="NEG","-",CONCATENATE("1/",(ROUND(95.88*(EXP(4.1*D79)),-1)))))</f>
        <v>-</v>
      </c>
      <c r="J94" s="53" t="str">
        <f>+IF(D79="-","-",IF(H94&gt;=0.3,"POS","NEG"))</f>
        <v>-</v>
      </c>
      <c r="K94" s="54"/>
      <c r="L94" s="6"/>
      <c r="M94" s="6"/>
      <c r="N94" s="6"/>
      <c r="O94" s="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  <c r="AV94" s="42"/>
    </row>
    <row r="95" spans="2:37" s="33" customFormat="1" ht="1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41" t="str">
        <f aca="true" t="shared" si="5" ref="I95:I101">+IF(D80="-","-",IF(J95="NEG","-",CONCATENATE("1/",(ROUND(95.88*(EXP(4.1*D80)),-1)))))</f>
        <v>-</v>
      </c>
      <c r="J95" s="53" t="str">
        <f aca="true" t="shared" si="6" ref="J95:J101">+IF(D80="-","-",IF(H95&gt;=0.3,"POS","NEG"))</f>
        <v>-</v>
      </c>
      <c r="K95" s="54"/>
      <c r="L95" s="6"/>
      <c r="M95" s="6"/>
      <c r="N95" s="6"/>
      <c r="O95" s="6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41" t="str">
        <f t="shared" si="5"/>
        <v>-</v>
      </c>
      <c r="J96" s="53" t="str">
        <f t="shared" si="6"/>
        <v>-</v>
      </c>
      <c r="K96" s="54"/>
      <c r="L96" s="6"/>
      <c r="M96" s="6"/>
      <c r="N96" s="6"/>
      <c r="O96" s="6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41" t="str">
        <f t="shared" si="5"/>
        <v>-</v>
      </c>
      <c r="J97" s="53" t="str">
        <f t="shared" si="6"/>
        <v>-</v>
      </c>
      <c r="K97" s="54"/>
      <c r="L97" s="6"/>
      <c r="M97" s="6"/>
      <c r="N97" s="6"/>
      <c r="O97" s="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41" t="str">
        <f t="shared" si="5"/>
        <v>-</v>
      </c>
      <c r="J98" s="53" t="str">
        <f t="shared" si="6"/>
        <v>-</v>
      </c>
      <c r="K98" s="54"/>
      <c r="L98" s="6"/>
      <c r="M98" s="6"/>
      <c r="N98" s="6"/>
      <c r="O98" s="6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41" t="str">
        <f t="shared" si="5"/>
        <v>-</v>
      </c>
      <c r="J99" s="53" t="str">
        <f t="shared" si="6"/>
        <v>-</v>
      </c>
      <c r="K99" s="54"/>
      <c r="L99" s="6"/>
      <c r="M99" s="6"/>
      <c r="N99" s="6"/>
      <c r="O99" s="6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41" t="str">
        <f t="shared" si="5"/>
        <v>-</v>
      </c>
      <c r="J100" s="53" t="str">
        <f t="shared" si="6"/>
        <v>-</v>
      </c>
      <c r="K100" s="54"/>
      <c r="L100" s="6"/>
      <c r="M100" s="6"/>
      <c r="N100" s="6"/>
      <c r="O100" s="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41" t="str">
        <f t="shared" si="5"/>
        <v>-</v>
      </c>
      <c r="J101" s="53" t="str">
        <f t="shared" si="6"/>
        <v>-</v>
      </c>
      <c r="K101" s="54"/>
      <c r="L101" s="6"/>
      <c r="M101" s="6"/>
      <c r="N101" s="6"/>
      <c r="O101" s="6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41" t="str">
        <f>+IF(E79="-","-",IF(J102="NEG","-",CONCATENATE("1/",(ROUND(95.88*(EXP(4.1*E79)),-1)))))</f>
        <v>-</v>
      </c>
      <c r="J102" s="53" t="str">
        <f>+IF(E79="-","-",IF(H102&gt;=0.3,"POS","NEG"))</f>
        <v>-</v>
      </c>
      <c r="K102" s="54"/>
      <c r="L102" s="6"/>
      <c r="M102" s="6"/>
      <c r="N102" s="6"/>
      <c r="O102" s="6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41" t="str">
        <f aca="true" t="shared" si="7" ref="I103:I109">+IF(E80="-","-",IF(J103="NEG","-",CONCATENATE("1/",(ROUND(95.88*(EXP(4.1*E80)),-1)))))</f>
        <v>-</v>
      </c>
      <c r="J103" s="53" t="str">
        <f aca="true" t="shared" si="8" ref="J103:J109">+IF(E80="-","-",IF(H103&gt;=0.3,"POS","NEG"))</f>
        <v>-</v>
      </c>
      <c r="K103" s="54"/>
      <c r="L103" s="6"/>
      <c r="M103" s="6"/>
      <c r="N103" s="6"/>
      <c r="O103" s="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41" t="str">
        <f t="shared" si="7"/>
        <v>-</v>
      </c>
      <c r="J104" s="53" t="str">
        <f t="shared" si="8"/>
        <v>-</v>
      </c>
      <c r="K104" s="54"/>
      <c r="L104" s="6"/>
      <c r="M104" s="6"/>
      <c r="N104" s="6"/>
      <c r="O104" s="6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41" t="str">
        <f t="shared" si="7"/>
        <v>-</v>
      </c>
      <c r="J105" s="53" t="str">
        <f t="shared" si="8"/>
        <v>-</v>
      </c>
      <c r="K105" s="54"/>
      <c r="L105" s="6"/>
      <c r="M105" s="6"/>
      <c r="N105" s="6"/>
      <c r="O105" s="6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41" t="str">
        <f t="shared" si="7"/>
        <v>-</v>
      </c>
      <c r="J106" s="53" t="str">
        <f t="shared" si="8"/>
        <v>-</v>
      </c>
      <c r="K106" s="54"/>
      <c r="L106" s="6"/>
      <c r="M106" s="6"/>
      <c r="N106" s="6"/>
      <c r="O106" s="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41" t="str">
        <f t="shared" si="7"/>
        <v>-</v>
      </c>
      <c r="J107" s="53" t="str">
        <f t="shared" si="8"/>
        <v>-</v>
      </c>
      <c r="K107" s="54"/>
      <c r="L107" s="6"/>
      <c r="M107" s="6"/>
      <c r="N107" s="6"/>
      <c r="O107" s="6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41" t="str">
        <f t="shared" si="7"/>
        <v>-</v>
      </c>
      <c r="J108" s="53" t="str">
        <f t="shared" si="8"/>
        <v>-</v>
      </c>
      <c r="K108" s="54"/>
      <c r="L108" s="6"/>
      <c r="M108" s="6"/>
      <c r="N108" s="6"/>
      <c r="O108" s="6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41" t="str">
        <f t="shared" si="7"/>
        <v>-</v>
      </c>
      <c r="J109" s="53" t="str">
        <f t="shared" si="8"/>
        <v>-</v>
      </c>
      <c r="K109" s="54"/>
      <c r="L109" s="6"/>
      <c r="M109" s="6"/>
      <c r="N109" s="6"/>
      <c r="O109" s="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41" t="str">
        <f>+IF(F79="-","-",IF(J110="NEG","-",CONCATENATE("1/",(ROUND(95.88*(EXP(4.1*F79)),-1)))))</f>
        <v>-</v>
      </c>
      <c r="J110" s="53" t="str">
        <f>+IF(F79="-","-",IF(H110&gt;=0.3,"POS","NEG"))</f>
        <v>-</v>
      </c>
      <c r="K110" s="54"/>
      <c r="L110" s="6"/>
      <c r="M110" s="6"/>
      <c r="N110" s="6"/>
      <c r="O110" s="6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41" t="str">
        <f aca="true" t="shared" si="9" ref="I111:I117">+IF(F80="-","-",IF(J111="NEG","-",CONCATENATE("1/",(ROUND(95.88*(EXP(4.1*F80)),-1)))))</f>
        <v>-</v>
      </c>
      <c r="J111" s="53" t="str">
        <f aca="true" t="shared" si="10" ref="J111:J117">+IF(F80="-","-",IF(H111&gt;=0.3,"POS","NEG"))</f>
        <v>-</v>
      </c>
      <c r="K111" s="54"/>
      <c r="L111" s="6"/>
      <c r="M111" s="6"/>
      <c r="N111" s="6"/>
      <c r="O111" s="6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41" t="str">
        <f t="shared" si="9"/>
        <v>-</v>
      </c>
      <c r="J112" s="53" t="str">
        <f t="shared" si="10"/>
        <v>-</v>
      </c>
      <c r="K112" s="54"/>
      <c r="L112" s="6"/>
      <c r="M112" s="6"/>
      <c r="N112" s="6"/>
      <c r="O112" s="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41" t="str">
        <f t="shared" si="9"/>
        <v>-</v>
      </c>
      <c r="J113" s="53" t="str">
        <f t="shared" si="10"/>
        <v>-</v>
      </c>
      <c r="K113" s="54"/>
      <c r="L113" s="6"/>
      <c r="M113" s="6"/>
      <c r="N113" s="6"/>
      <c r="O113" s="6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41" t="str">
        <f t="shared" si="9"/>
        <v>-</v>
      </c>
      <c r="J114" s="53" t="str">
        <f t="shared" si="10"/>
        <v>-</v>
      </c>
      <c r="K114" s="54"/>
      <c r="L114" s="6"/>
      <c r="M114" s="6"/>
      <c r="N114" s="6"/>
      <c r="O114" s="6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41" t="str">
        <f t="shared" si="9"/>
        <v>-</v>
      </c>
      <c r="J115" s="53" t="str">
        <f t="shared" si="10"/>
        <v>-</v>
      </c>
      <c r="K115" s="54"/>
      <c r="L115" s="6"/>
      <c r="M115" s="6"/>
      <c r="N115" s="6"/>
      <c r="O115" s="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41" t="str">
        <f t="shared" si="9"/>
        <v>-</v>
      </c>
      <c r="J116" s="53" t="str">
        <f t="shared" si="10"/>
        <v>-</v>
      </c>
      <c r="K116" s="54"/>
      <c r="L116" s="6"/>
      <c r="M116" s="6"/>
      <c r="N116" s="6"/>
      <c r="O116" s="6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41" t="str">
        <f t="shared" si="9"/>
        <v>-</v>
      </c>
      <c r="J117" s="53" t="str">
        <f t="shared" si="10"/>
        <v>-</v>
      </c>
      <c r="K117" s="54"/>
      <c r="L117" s="6"/>
      <c r="M117" s="6"/>
      <c r="N117" s="6"/>
      <c r="O117" s="6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41" t="str">
        <f>+IF(G79="-","-",IF(J118="NEG","-",CONCATENATE("1/",(ROUND(95.88*(EXP(4.1*G79)),-1)))))</f>
        <v>-</v>
      </c>
      <c r="J118" s="53" t="str">
        <f>+IF(G79="-","-",IF(H118&gt;=0.3,"POS","NEG"))</f>
        <v>-</v>
      </c>
      <c r="K118" s="54"/>
      <c r="L118" s="6"/>
      <c r="M118" s="6"/>
      <c r="N118" s="6"/>
      <c r="O118" s="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41" t="str">
        <f aca="true" t="shared" si="11" ref="I119:I125">+IF(G80="-","-",IF(J119="NEG","-",CONCATENATE("1/",(ROUND(95.88*(EXP(4.1*G80)),-1)))))</f>
        <v>-</v>
      </c>
      <c r="J119" s="53" t="str">
        <f aca="true" t="shared" si="12" ref="J119:J125">+IF(G80="-","-",IF(H119&gt;=0.3,"POS","NEG"))</f>
        <v>-</v>
      </c>
      <c r="K119" s="54"/>
      <c r="L119" s="6"/>
      <c r="M119" s="6"/>
      <c r="N119" s="6"/>
      <c r="O119" s="6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41" t="str">
        <f t="shared" si="11"/>
        <v>-</v>
      </c>
      <c r="J120" s="53" t="str">
        <f t="shared" si="12"/>
        <v>-</v>
      </c>
      <c r="K120" s="54"/>
      <c r="L120" s="6"/>
      <c r="M120" s="6"/>
      <c r="N120" s="6"/>
      <c r="O120" s="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41" t="str">
        <f t="shared" si="11"/>
        <v>-</v>
      </c>
      <c r="J121" s="53" t="str">
        <f t="shared" si="12"/>
        <v>-</v>
      </c>
      <c r="K121" s="54"/>
      <c r="L121" s="6"/>
      <c r="M121" s="6"/>
      <c r="N121" s="6"/>
      <c r="O121" s="6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41" t="str">
        <f t="shared" si="11"/>
        <v>-</v>
      </c>
      <c r="J122" s="53" t="str">
        <f t="shared" si="12"/>
        <v>-</v>
      </c>
      <c r="K122" s="54"/>
      <c r="L122" s="6"/>
      <c r="M122" s="6"/>
      <c r="N122" s="6"/>
      <c r="O122" s="6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41" t="str">
        <f t="shared" si="11"/>
        <v>-</v>
      </c>
      <c r="J123" s="53" t="str">
        <f t="shared" si="12"/>
        <v>-</v>
      </c>
      <c r="K123" s="54"/>
      <c r="L123" s="6"/>
      <c r="M123" s="6"/>
      <c r="N123" s="6"/>
      <c r="O123" s="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41" t="str">
        <f t="shared" si="11"/>
        <v>-</v>
      </c>
      <c r="J124" s="53" t="str">
        <f t="shared" si="12"/>
        <v>-</v>
      </c>
      <c r="K124" s="54"/>
      <c r="L124" s="6"/>
      <c r="M124" s="6"/>
      <c r="N124" s="6"/>
      <c r="O124" s="6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41" t="str">
        <f t="shared" si="11"/>
        <v>-</v>
      </c>
      <c r="J125" s="53" t="str">
        <f t="shared" si="12"/>
        <v>-</v>
      </c>
      <c r="K125" s="54"/>
      <c r="L125" s="6"/>
      <c r="M125" s="6"/>
      <c r="N125" s="6"/>
      <c r="O125" s="6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41" t="str">
        <f>+IF(H79="-","-",IF(J126="NEG","-",CONCATENATE("1/",(ROUND(95.88*(EXP(4.1*H79)),-1)))))</f>
        <v>-</v>
      </c>
      <c r="J126" s="53" t="str">
        <f>+IF(H79="-","-",IF(H126&gt;=0.3,"POS","NEG"))</f>
        <v>-</v>
      </c>
      <c r="K126" s="54"/>
      <c r="L126" s="6"/>
      <c r="M126" s="6"/>
      <c r="N126" s="6"/>
      <c r="O126" s="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41" t="str">
        <f aca="true" t="shared" si="13" ref="I127:I133">+IF(H80="-","-",IF(J127="NEG","-",CONCATENATE("1/",(ROUND(95.88*(EXP(4.1*H80)),-1)))))</f>
        <v>-</v>
      </c>
      <c r="J127" s="53" t="str">
        <f aca="true" t="shared" si="14" ref="J127:J133">+IF(H80="-","-",IF(H127&gt;=0.3,"POS","NEG"))</f>
        <v>-</v>
      </c>
      <c r="K127" s="54"/>
      <c r="L127" s="6"/>
      <c r="M127" s="6"/>
      <c r="N127" s="6"/>
      <c r="O127" s="6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41" t="str">
        <f t="shared" si="13"/>
        <v>-</v>
      </c>
      <c r="J128" s="53" t="str">
        <f t="shared" si="14"/>
        <v>-</v>
      </c>
      <c r="K128" s="54"/>
      <c r="L128" s="6"/>
      <c r="M128" s="6"/>
      <c r="N128" s="6"/>
      <c r="O128" s="6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>
      <c r="B129" s="39" t="s">
        <v>234</v>
      </c>
      <c r="C129" s="32"/>
      <c r="D129" s="55"/>
      <c r="E129" s="56"/>
      <c r="F129" s="56"/>
      <c r="G129" s="57"/>
      <c r="H129" s="40">
        <f>+$H$52</f>
        <v>0</v>
      </c>
      <c r="I129" s="41" t="str">
        <f t="shared" si="13"/>
        <v>-</v>
      </c>
      <c r="J129" s="53" t="str">
        <f t="shared" si="14"/>
        <v>-</v>
      </c>
      <c r="K129" s="54"/>
      <c r="L129" s="6"/>
      <c r="M129" s="6"/>
      <c r="N129" s="6"/>
      <c r="O129" s="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>
      <c r="B130" s="39" t="s">
        <v>235</v>
      </c>
      <c r="C130" s="32"/>
      <c r="D130" s="55"/>
      <c r="E130" s="56"/>
      <c r="F130" s="56"/>
      <c r="G130" s="57"/>
      <c r="H130" s="40">
        <f>+$H$53</f>
        <v>0</v>
      </c>
      <c r="I130" s="41" t="str">
        <f t="shared" si="13"/>
        <v>-</v>
      </c>
      <c r="J130" s="53" t="str">
        <f t="shared" si="14"/>
        <v>-</v>
      </c>
      <c r="K130" s="54"/>
      <c r="L130" s="6"/>
      <c r="M130" s="6"/>
      <c r="N130" s="6"/>
      <c r="O130" s="6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41" t="str">
        <f t="shared" si="13"/>
        <v>-</v>
      </c>
      <c r="J131" s="53" t="str">
        <f t="shared" si="14"/>
        <v>-</v>
      </c>
      <c r="K131" s="54"/>
      <c r="L131" s="6"/>
      <c r="M131" s="6"/>
      <c r="N131" s="6"/>
      <c r="O131" s="6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41" t="str">
        <f t="shared" si="13"/>
        <v>-</v>
      </c>
      <c r="J132" s="53" t="str">
        <f t="shared" si="14"/>
        <v>-</v>
      </c>
      <c r="K132" s="54"/>
      <c r="L132" s="6"/>
      <c r="M132" s="6"/>
      <c r="N132" s="6"/>
      <c r="O132" s="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41" t="str">
        <f t="shared" si="13"/>
        <v>-</v>
      </c>
      <c r="J133" s="53" t="str">
        <f t="shared" si="14"/>
        <v>-</v>
      </c>
      <c r="K133" s="54"/>
      <c r="L133" s="6"/>
      <c r="M133" s="6"/>
      <c r="N133" s="6"/>
      <c r="O133" s="6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41" t="str">
        <f>+IF(I79="-","-",IF(J134="NEG","-",CONCATENATE("1/",(ROUND(95.88*(EXP(4.1*I79)),-1)))))</f>
        <v>-</v>
      </c>
      <c r="J134" s="53" t="str">
        <f>+IF(I79="-","-",IF(H134&gt;=0.3,"POS","NEG"))</f>
        <v>-</v>
      </c>
      <c r="K134" s="54"/>
      <c r="L134" s="6"/>
      <c r="M134" s="6"/>
      <c r="N134" s="6"/>
      <c r="O134" s="6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41" t="str">
        <f aca="true" t="shared" si="15" ref="I135:I141">+IF(I80="-","-",IF(J135="NEG","-",CONCATENATE("1/",(ROUND(95.88*(EXP(4.1*I80)),-1)))))</f>
        <v>-</v>
      </c>
      <c r="J135" s="53" t="str">
        <f aca="true" t="shared" si="16" ref="J135:J141">+IF(I80="-","-",IF(H135&gt;=0.3,"POS","NEG"))</f>
        <v>-</v>
      </c>
      <c r="K135" s="54"/>
      <c r="L135" s="6"/>
      <c r="M135" s="6"/>
      <c r="N135" s="6"/>
      <c r="O135" s="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41" t="str">
        <f t="shared" si="15"/>
        <v>-</v>
      </c>
      <c r="J136" s="53" t="str">
        <f t="shared" si="16"/>
        <v>-</v>
      </c>
      <c r="K136" s="54"/>
      <c r="L136" s="6"/>
      <c r="M136" s="6"/>
      <c r="N136" s="6"/>
      <c r="O136" s="6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41" t="str">
        <f t="shared" si="15"/>
        <v>-</v>
      </c>
      <c r="J137" s="53" t="str">
        <f t="shared" si="16"/>
        <v>-</v>
      </c>
      <c r="K137" s="54"/>
      <c r="L137" s="6"/>
      <c r="M137" s="6"/>
      <c r="N137" s="6"/>
      <c r="O137" s="6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41" t="str">
        <f t="shared" si="15"/>
        <v>-</v>
      </c>
      <c r="J138" s="53" t="str">
        <f t="shared" si="16"/>
        <v>-</v>
      </c>
      <c r="K138" s="54"/>
      <c r="L138" s="6"/>
      <c r="M138" s="6"/>
      <c r="N138" s="6"/>
      <c r="O138" s="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41" t="str">
        <f t="shared" si="15"/>
        <v>-</v>
      </c>
      <c r="J139" s="53" t="str">
        <f t="shared" si="16"/>
        <v>-</v>
      </c>
      <c r="K139" s="54"/>
      <c r="L139" s="6"/>
      <c r="M139" s="6"/>
      <c r="N139" s="6"/>
      <c r="O139" s="6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41" t="str">
        <f t="shared" si="15"/>
        <v>-</v>
      </c>
      <c r="J140" s="53" t="str">
        <f t="shared" si="16"/>
        <v>-</v>
      </c>
      <c r="K140" s="54"/>
      <c r="L140" s="6"/>
      <c r="M140" s="6"/>
      <c r="N140" s="6"/>
      <c r="O140" s="6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41" t="str">
        <f t="shared" si="15"/>
        <v>-</v>
      </c>
      <c r="J141" s="53" t="str">
        <f t="shared" si="16"/>
        <v>-</v>
      </c>
      <c r="K141" s="54"/>
      <c r="L141" s="6"/>
      <c r="M141" s="6"/>
      <c r="N141" s="6"/>
      <c r="O141" s="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41" t="str">
        <f>+IF(J79="-","-",IF(J142="NEG","-",CONCATENATE("1/",(ROUND(95.88*(EXP(4.1*J79)),-1)))))</f>
        <v>-</v>
      </c>
      <c r="J142" s="53" t="str">
        <f>+IF(J79="-","-",IF(H142&gt;=0.3,"POS","NEG"))</f>
        <v>-</v>
      </c>
      <c r="K142" s="54"/>
      <c r="L142" s="6"/>
      <c r="M142" s="6"/>
      <c r="N142" s="6"/>
      <c r="O142" s="6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41" t="str">
        <f aca="true" t="shared" si="17" ref="I143:I149">+IF(J80="-","-",IF(J143="NEG","-",CONCATENATE("1/",(ROUND(95.88*(EXP(4.1*J80)),-1)))))</f>
        <v>-</v>
      </c>
      <c r="J143" s="53" t="str">
        <f aca="true" t="shared" si="18" ref="J143:J149">+IF(J80="-","-",IF(H143&gt;=0.3,"POS","NEG"))</f>
        <v>-</v>
      </c>
      <c r="K143" s="54"/>
      <c r="L143" s="6"/>
      <c r="M143" s="6"/>
      <c r="N143" s="6"/>
      <c r="O143" s="6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41" t="str">
        <f t="shared" si="17"/>
        <v>-</v>
      </c>
      <c r="J144" s="53" t="str">
        <f t="shared" si="18"/>
        <v>-</v>
      </c>
      <c r="K144" s="54"/>
      <c r="L144" s="6"/>
      <c r="M144" s="6"/>
      <c r="N144" s="6"/>
      <c r="O144" s="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41" t="str">
        <f t="shared" si="17"/>
        <v>-</v>
      </c>
      <c r="J145" s="53" t="str">
        <f t="shared" si="18"/>
        <v>-</v>
      </c>
      <c r="K145" s="54"/>
      <c r="L145" s="6"/>
      <c r="M145" s="6"/>
      <c r="N145" s="6"/>
      <c r="O145" s="6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41" t="str">
        <f t="shared" si="17"/>
        <v>-</v>
      </c>
      <c r="J146" s="53" t="str">
        <f t="shared" si="18"/>
        <v>-</v>
      </c>
      <c r="K146" s="54"/>
      <c r="L146" s="6"/>
      <c r="M146" s="6"/>
      <c r="N146" s="6"/>
      <c r="O146" s="6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41" t="str">
        <f t="shared" si="17"/>
        <v>-</v>
      </c>
      <c r="J147" s="53" t="str">
        <f t="shared" si="18"/>
        <v>-</v>
      </c>
      <c r="K147" s="54"/>
      <c r="L147" s="6"/>
      <c r="M147" s="6"/>
      <c r="N147" s="6"/>
      <c r="O147" s="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41" t="str">
        <f t="shared" si="17"/>
        <v>-</v>
      </c>
      <c r="J148" s="53" t="str">
        <f t="shared" si="18"/>
        <v>-</v>
      </c>
      <c r="K148" s="54"/>
      <c r="L148" s="6"/>
      <c r="M148" s="6"/>
      <c r="N148" s="6"/>
      <c r="O148" s="6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41" t="str">
        <f t="shared" si="17"/>
        <v>-</v>
      </c>
      <c r="J149" s="53" t="str">
        <f t="shared" si="18"/>
        <v>-</v>
      </c>
      <c r="K149" s="54"/>
      <c r="L149" s="6"/>
      <c r="M149" s="6"/>
      <c r="N149" s="6"/>
      <c r="O149" s="6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223</v>
      </c>
      <c r="C150" s="32"/>
      <c r="D150" s="33" t="s">
        <v>226</v>
      </c>
      <c r="H150" s="33" t="s">
        <v>224</v>
      </c>
      <c r="I150" s="33" t="s">
        <v>236</v>
      </c>
      <c r="J150" s="33" t="s">
        <v>225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41" t="str">
        <f>+IF(K79="-","-",IF(J151="NEG","-",CONCATENATE("1/",(ROUND(95.88*(EXP(4.1*K79)),-1)))))</f>
        <v>-</v>
      </c>
      <c r="J151" s="53" t="str">
        <f>+IF(K79="-","-",IF(H151&gt;=0.3,"POS","NEG"))</f>
        <v>-</v>
      </c>
      <c r="K151" s="54"/>
      <c r="L151" s="6"/>
      <c r="M151" s="6"/>
      <c r="N151" s="6"/>
      <c r="O151" s="6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41" t="str">
        <f aca="true" t="shared" si="19" ref="I152:I158">+IF(K80="-","-",IF(J152="NEG","-",CONCATENATE("1/",(ROUND(95.88*(EXP(4.1*K80)),-1)))))</f>
        <v>-</v>
      </c>
      <c r="J152" s="53" t="str">
        <f aca="true" t="shared" si="20" ref="J152:J158">+IF(K80="-","-",IF(H152&gt;=0.3,"POS","NEG"))</f>
        <v>-</v>
      </c>
      <c r="K152" s="54"/>
      <c r="L152" s="6"/>
      <c r="M152" s="6"/>
      <c r="N152" s="6"/>
      <c r="O152" s="6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41" t="str">
        <f t="shared" si="19"/>
        <v>-</v>
      </c>
      <c r="J153" s="53" t="str">
        <f t="shared" si="20"/>
        <v>-</v>
      </c>
      <c r="K153" s="54"/>
      <c r="L153" s="6"/>
      <c r="M153" s="6"/>
      <c r="N153" s="6"/>
      <c r="O153" s="6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41" t="str">
        <f t="shared" si="19"/>
        <v>-</v>
      </c>
      <c r="J154" s="53" t="str">
        <f t="shared" si="20"/>
        <v>-</v>
      </c>
      <c r="K154" s="54"/>
      <c r="L154" s="6"/>
      <c r="M154" s="6"/>
      <c r="N154" s="6"/>
      <c r="O154" s="6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41" t="str">
        <f t="shared" si="19"/>
        <v>-</v>
      </c>
      <c r="J155" s="53" t="str">
        <f t="shared" si="20"/>
        <v>-</v>
      </c>
      <c r="K155" s="54"/>
      <c r="L155" s="6"/>
      <c r="M155" s="6"/>
      <c r="N155" s="6"/>
      <c r="O155" s="6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41" t="str">
        <f t="shared" si="19"/>
        <v>-</v>
      </c>
      <c r="J156" s="53" t="str">
        <f t="shared" si="20"/>
        <v>-</v>
      </c>
      <c r="K156" s="54"/>
      <c r="L156" s="6"/>
      <c r="M156" s="6"/>
      <c r="N156" s="6"/>
      <c r="O156" s="6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41" t="str">
        <f t="shared" si="19"/>
        <v>-</v>
      </c>
      <c r="J157" s="53" t="str">
        <f t="shared" si="20"/>
        <v>-</v>
      </c>
      <c r="K157" s="54"/>
      <c r="L157" s="6"/>
      <c r="M157" s="6"/>
      <c r="N157" s="6"/>
      <c r="O157" s="6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41" t="str">
        <f t="shared" si="19"/>
        <v>-</v>
      </c>
      <c r="J158" s="53" t="str">
        <f t="shared" si="20"/>
        <v>-</v>
      </c>
      <c r="K158" s="54"/>
      <c r="L158" s="6"/>
      <c r="M158" s="6"/>
      <c r="N158" s="6"/>
      <c r="O158" s="6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41" t="str">
        <f>+IF(L79="-","-",IF(J159="NEG","-",CONCATENATE("1/",(ROUND(95.88*(EXP(4.1*L79)),-1)))))</f>
        <v>-</v>
      </c>
      <c r="J159" s="53" t="str">
        <f>+IF(L79="-","-",IF(H159&gt;=0.3,"POS","NEG"))</f>
        <v>-</v>
      </c>
      <c r="K159" s="54"/>
      <c r="L159" s="6"/>
      <c r="M159" s="6"/>
      <c r="N159" s="6"/>
      <c r="O159" s="6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41" t="str">
        <f aca="true" t="shared" si="21" ref="I160:I166">+IF(L80="-","-",IF(J160="NEG","-",CONCATENATE("1/",(ROUND(95.88*(EXP(4.1*L80)),-1)))))</f>
        <v>-</v>
      </c>
      <c r="J160" s="53" t="str">
        <f aca="true" t="shared" si="22" ref="J160:J166">+IF(L80="-","-",IF(H160&gt;=0.3,"POS","NEG"))</f>
        <v>-</v>
      </c>
      <c r="K160" s="54"/>
      <c r="L160" s="6"/>
      <c r="M160" s="6"/>
      <c r="N160" s="6"/>
      <c r="O160" s="6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41" t="str">
        <f t="shared" si="21"/>
        <v>-</v>
      </c>
      <c r="J161" s="53" t="str">
        <f t="shared" si="22"/>
        <v>-</v>
      </c>
      <c r="K161" s="54"/>
      <c r="L161" s="6"/>
      <c r="M161" s="6"/>
      <c r="N161" s="6"/>
      <c r="O161" s="6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41" t="str">
        <f t="shared" si="21"/>
        <v>-</v>
      </c>
      <c r="J162" s="53" t="str">
        <f t="shared" si="22"/>
        <v>-</v>
      </c>
      <c r="K162" s="54"/>
      <c r="L162" s="6"/>
      <c r="M162" s="6"/>
      <c r="N162" s="6"/>
      <c r="O162" s="6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41" t="str">
        <f t="shared" si="21"/>
        <v>-</v>
      </c>
      <c r="J163" s="53" t="str">
        <f t="shared" si="22"/>
        <v>-</v>
      </c>
      <c r="K163" s="54"/>
      <c r="L163" s="6"/>
      <c r="M163" s="6"/>
      <c r="N163" s="6"/>
      <c r="O163" s="6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41" t="str">
        <f t="shared" si="21"/>
        <v>-</v>
      </c>
      <c r="J164" s="53" t="str">
        <f t="shared" si="22"/>
        <v>-</v>
      </c>
      <c r="K164" s="54"/>
      <c r="L164" s="6"/>
      <c r="M164" s="6"/>
      <c r="N164" s="6"/>
      <c r="O164" s="6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41" t="str">
        <f t="shared" si="21"/>
        <v>-</v>
      </c>
      <c r="J165" s="53" t="str">
        <f t="shared" si="22"/>
        <v>-</v>
      </c>
      <c r="K165" s="54"/>
      <c r="L165" s="6"/>
      <c r="M165" s="6"/>
      <c r="N165" s="6"/>
      <c r="O165" s="6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41" t="str">
        <f t="shared" si="21"/>
        <v>-</v>
      </c>
      <c r="J166" s="53" t="str">
        <f t="shared" si="22"/>
        <v>-</v>
      </c>
      <c r="K166" s="54"/>
      <c r="L166" s="6"/>
      <c r="M166" s="6"/>
      <c r="N166" s="6"/>
      <c r="O166" s="6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41" t="str">
        <f>+IF(M79="-","-",IF(J167="NEG","-",CONCATENATE("1/",(ROUND(95.88*(EXP(4.1*M79)),-1)))))</f>
        <v>-</v>
      </c>
      <c r="J167" s="53" t="str">
        <f>+IF(M79="-","-",IF(H167&gt;=0.3,"POS","NEG"))</f>
        <v>-</v>
      </c>
      <c r="K167" s="54"/>
      <c r="L167" s="6"/>
      <c r="M167" s="6"/>
      <c r="N167" s="6"/>
      <c r="O167" s="6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41" t="str">
        <f aca="true" t="shared" si="23" ref="I168:I174">+IF(M80="-","-",IF(J168="NEG","-",CONCATENATE("1/",(ROUND(95.88*(EXP(4.1*M80)),-1)))))</f>
        <v>-</v>
      </c>
      <c r="J168" s="53" t="str">
        <f aca="true" t="shared" si="24" ref="J168:J174">+IF(M80="-","-",IF(H168&gt;=0.3,"POS","NEG"))</f>
        <v>-</v>
      </c>
      <c r="K168" s="54"/>
      <c r="L168" s="6"/>
      <c r="M168" s="6"/>
      <c r="N168" s="6"/>
      <c r="O168" s="6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41" t="str">
        <f t="shared" si="23"/>
        <v>-</v>
      </c>
      <c r="J169" s="53" t="str">
        <f t="shared" si="24"/>
        <v>-</v>
      </c>
      <c r="K169" s="54"/>
      <c r="L169" s="6"/>
      <c r="M169" s="6"/>
      <c r="N169" s="6"/>
      <c r="O169" s="6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41" t="str">
        <f t="shared" si="23"/>
        <v>-</v>
      </c>
      <c r="J170" s="53" t="str">
        <f t="shared" si="24"/>
        <v>-</v>
      </c>
      <c r="K170" s="54"/>
      <c r="L170" s="6"/>
      <c r="M170" s="6"/>
      <c r="N170" s="6"/>
      <c r="O170" s="6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41" t="str">
        <f t="shared" si="23"/>
        <v>-</v>
      </c>
      <c r="J171" s="53" t="str">
        <f t="shared" si="24"/>
        <v>-</v>
      </c>
      <c r="K171" s="54"/>
      <c r="L171" s="6"/>
      <c r="M171" s="6"/>
      <c r="N171" s="6"/>
      <c r="O171" s="6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41" t="str">
        <f t="shared" si="23"/>
        <v>-</v>
      </c>
      <c r="J172" s="53" t="str">
        <f t="shared" si="24"/>
        <v>-</v>
      </c>
      <c r="K172" s="54"/>
      <c r="L172" s="6"/>
      <c r="M172" s="6"/>
      <c r="N172" s="6"/>
      <c r="O172" s="6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41" t="str">
        <f t="shared" si="23"/>
        <v>-</v>
      </c>
      <c r="J173" s="53" t="str">
        <f t="shared" si="24"/>
        <v>-</v>
      </c>
      <c r="K173" s="54"/>
      <c r="L173" s="6"/>
      <c r="M173" s="6"/>
      <c r="N173" s="6"/>
      <c r="O173" s="6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41" t="str">
        <f t="shared" si="23"/>
        <v>-</v>
      </c>
      <c r="J174" s="53" t="str">
        <f t="shared" si="24"/>
        <v>-</v>
      </c>
      <c r="K174" s="54"/>
      <c r="L174" s="6"/>
      <c r="M174" s="6"/>
      <c r="N174" s="6"/>
      <c r="O174" s="6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41" t="str">
        <f>+IF(N79="-","-",IF(J175="NEG","-",CONCATENATE("1/",(ROUND(95.88*(EXP(4.1*N79)),-1)))))</f>
        <v>-</v>
      </c>
      <c r="J175" s="53" t="str">
        <f>+IF(N79="-","-",IF(H175&gt;=0.3,"POS","NEG"))</f>
        <v>-</v>
      </c>
      <c r="K175" s="54"/>
      <c r="L175" s="6"/>
      <c r="M175" s="6"/>
      <c r="N175" s="6"/>
      <c r="O175" s="6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41" t="str">
        <f aca="true" t="shared" si="25" ref="I176:I182">+IF(N80="-","-",IF(J176="NEG","-",CONCATENATE("1/",(ROUND(95.88*(EXP(4.1*N80)),-1)))))</f>
        <v>-</v>
      </c>
      <c r="J176" s="53" t="str">
        <f aca="true" t="shared" si="26" ref="J176:J182">+IF(N80="-","-",IF(H176&gt;=0.3,"POS","NEG"))</f>
        <v>-</v>
      </c>
      <c r="K176" s="54"/>
      <c r="L176" s="6"/>
      <c r="M176" s="6"/>
      <c r="N176" s="6"/>
      <c r="O176" s="6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41" t="str">
        <f t="shared" si="25"/>
        <v>-</v>
      </c>
      <c r="J177" s="53" t="str">
        <f t="shared" si="26"/>
        <v>-</v>
      </c>
      <c r="K177" s="54"/>
      <c r="L177" s="6"/>
      <c r="M177" s="6"/>
      <c r="N177" s="6"/>
      <c r="O177" s="6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41" t="str">
        <f t="shared" si="25"/>
        <v>-</v>
      </c>
      <c r="J178" s="53" t="str">
        <f t="shared" si="26"/>
        <v>-</v>
      </c>
      <c r="K178" s="54"/>
      <c r="L178" s="6"/>
      <c r="M178" s="6"/>
      <c r="N178" s="6"/>
      <c r="O178" s="6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41" t="str">
        <f t="shared" si="25"/>
        <v>-</v>
      </c>
      <c r="J179" s="53" t="str">
        <f t="shared" si="26"/>
        <v>-</v>
      </c>
      <c r="K179" s="54"/>
      <c r="L179" s="6"/>
      <c r="M179" s="6"/>
      <c r="N179" s="6"/>
      <c r="O179" s="6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41" t="str">
        <f t="shared" si="25"/>
        <v>-</v>
      </c>
      <c r="J180" s="53" t="str">
        <f t="shared" si="26"/>
        <v>-</v>
      </c>
      <c r="K180" s="54"/>
      <c r="L180" s="6"/>
      <c r="M180" s="6"/>
      <c r="N180" s="6"/>
      <c r="O180" s="6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41" t="str">
        <f t="shared" si="25"/>
        <v>-</v>
      </c>
      <c r="J181" s="53" t="str">
        <f t="shared" si="26"/>
        <v>-</v>
      </c>
      <c r="K181" s="54"/>
      <c r="L181" s="6"/>
      <c r="M181" s="6"/>
      <c r="N181" s="6"/>
      <c r="O181" s="6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41" t="str">
        <f t="shared" si="25"/>
        <v>-</v>
      </c>
      <c r="J182" s="53" t="str">
        <f t="shared" si="26"/>
        <v>-</v>
      </c>
      <c r="K182" s="54"/>
      <c r="L182" s="6"/>
      <c r="M182" s="6"/>
      <c r="N182" s="6"/>
      <c r="O182" s="6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41" t="str">
        <f>+IF(O79="-","-",IF(J183="NEG","-",CONCATENATE("1/",(ROUND(95.88*(EXP(4.1*O79)),-1)))))</f>
        <v>-</v>
      </c>
      <c r="J183" s="53" t="str">
        <f>+IF(O79="-","-",IF(H183&gt;=0.3,"POS","NEG"))</f>
        <v>-</v>
      </c>
      <c r="K183" s="54"/>
      <c r="L183" s="6"/>
      <c r="M183" s="6"/>
      <c r="N183" s="6"/>
      <c r="O183" s="6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41" t="str">
        <f aca="true" t="shared" si="27" ref="I184:I190">+IF(O80="-","-",IF(J184="NEG","-",CONCATENATE("1/",(ROUND(95.88*(EXP(4.1*O80)),-1)))))</f>
        <v>-</v>
      </c>
      <c r="J184" s="53" t="str">
        <f aca="true" t="shared" si="28" ref="J184:J190">+IF(O80="-","-",IF(H184&gt;=0.3,"POS","NEG"))</f>
        <v>-</v>
      </c>
      <c r="K184" s="54"/>
      <c r="L184" s="6"/>
      <c r="M184" s="6"/>
      <c r="N184" s="6"/>
      <c r="O184" s="6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41" t="str">
        <f t="shared" si="27"/>
        <v>-</v>
      </c>
      <c r="J185" s="53" t="str">
        <f t="shared" si="28"/>
        <v>-</v>
      </c>
      <c r="K185" s="54"/>
      <c r="L185" s="6"/>
      <c r="M185" s="6"/>
      <c r="N185" s="6"/>
      <c r="O185" s="6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41" t="str">
        <f t="shared" si="27"/>
        <v>-</v>
      </c>
      <c r="J186" s="53" t="str">
        <f t="shared" si="28"/>
        <v>-</v>
      </c>
      <c r="K186" s="54"/>
      <c r="L186" s="6"/>
      <c r="M186" s="6"/>
      <c r="N186" s="6"/>
      <c r="O186" s="6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41" t="str">
        <f t="shared" si="27"/>
        <v>-</v>
      </c>
      <c r="J187" s="53" t="str">
        <f t="shared" si="28"/>
        <v>-</v>
      </c>
      <c r="K187" s="54"/>
      <c r="L187" s="6"/>
      <c r="M187" s="6"/>
      <c r="N187" s="6"/>
      <c r="O187" s="6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41" t="str">
        <f t="shared" si="27"/>
        <v>-</v>
      </c>
      <c r="J188" s="53" t="str">
        <f t="shared" si="28"/>
        <v>-</v>
      </c>
      <c r="K188" s="54"/>
      <c r="L188" s="6"/>
      <c r="M188" s="6"/>
      <c r="N188" s="6"/>
      <c r="O188" s="6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41" t="str">
        <f t="shared" si="27"/>
        <v>-</v>
      </c>
      <c r="J189" s="53" t="str">
        <f t="shared" si="28"/>
        <v>-</v>
      </c>
      <c r="K189" s="54"/>
      <c r="L189" s="6"/>
      <c r="M189" s="6"/>
      <c r="N189" s="6"/>
      <c r="O189" s="6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41" t="str">
        <f t="shared" si="27"/>
        <v>-</v>
      </c>
      <c r="J190" s="53" t="str">
        <f t="shared" si="28"/>
        <v>-</v>
      </c>
      <c r="K190" s="54"/>
      <c r="L190" s="6"/>
      <c r="M190" s="6"/>
      <c r="N190" s="6"/>
      <c r="O190" s="6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M11:O11"/>
    <mergeCell ref="F13:O13"/>
    <mergeCell ref="S41:AF42"/>
    <mergeCell ref="B70:P70"/>
    <mergeCell ref="I65:K65"/>
    <mergeCell ref="I66:K66"/>
    <mergeCell ref="D26:N26"/>
    <mergeCell ref="B17:O17"/>
    <mergeCell ref="B18:O18"/>
    <mergeCell ref="B5:P5"/>
    <mergeCell ref="B6:P6"/>
    <mergeCell ref="B62:P62"/>
    <mergeCell ref="F14:O14"/>
    <mergeCell ref="F15:O15"/>
    <mergeCell ref="B59:P59"/>
    <mergeCell ref="B8:O8"/>
    <mergeCell ref="B9:O9"/>
    <mergeCell ref="F11:H11"/>
    <mergeCell ref="J11:L11"/>
    <mergeCell ref="D95:G95"/>
    <mergeCell ref="D96:G96"/>
    <mergeCell ref="D97:G97"/>
    <mergeCell ref="B41:P41"/>
    <mergeCell ref="B42:P42"/>
    <mergeCell ref="B61:P61"/>
    <mergeCell ref="D45:O45"/>
    <mergeCell ref="D98:G98"/>
    <mergeCell ref="D99:G99"/>
    <mergeCell ref="B71:P71"/>
    <mergeCell ref="D75:O75"/>
    <mergeCell ref="J94:K94"/>
    <mergeCell ref="D94:G94"/>
    <mergeCell ref="J95:K95"/>
    <mergeCell ref="J96:K96"/>
    <mergeCell ref="J97:K97"/>
    <mergeCell ref="J98:K98"/>
    <mergeCell ref="J99:K99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79:G179"/>
    <mergeCell ref="D180:G180"/>
    <mergeCell ref="D186:G186"/>
    <mergeCell ref="D187:G187"/>
    <mergeCell ref="D188:G188"/>
    <mergeCell ref="D189:G189"/>
    <mergeCell ref="D155:G155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60:G160"/>
    <mergeCell ref="D172:G172"/>
    <mergeCell ref="D163:G163"/>
    <mergeCell ref="D164:G164"/>
    <mergeCell ref="D165:G165"/>
    <mergeCell ref="D161:G161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J109:K109"/>
    <mergeCell ref="D171:G171"/>
    <mergeCell ref="D144:G144"/>
    <mergeCell ref="D151:G151"/>
    <mergeCell ref="D152:G152"/>
    <mergeCell ref="D153:G153"/>
    <mergeCell ref="D156:G156"/>
    <mergeCell ref="D157:G157"/>
    <mergeCell ref="D158:G158"/>
    <mergeCell ref="D159:G159"/>
    <mergeCell ref="D154:G154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J129:K129"/>
    <mergeCell ref="J120:K120"/>
    <mergeCell ref="J121:K121"/>
    <mergeCell ref="J122:K122"/>
    <mergeCell ref="J123:K123"/>
    <mergeCell ref="J125:K125"/>
    <mergeCell ref="J126:K126"/>
    <mergeCell ref="J124:K124"/>
    <mergeCell ref="D138:G138"/>
    <mergeCell ref="D139:G139"/>
    <mergeCell ref="D130:G130"/>
    <mergeCell ref="D131:G131"/>
    <mergeCell ref="D132:G132"/>
    <mergeCell ref="D143:G143"/>
    <mergeCell ref="D133:G133"/>
    <mergeCell ref="J115:K115"/>
    <mergeCell ref="J110:K110"/>
    <mergeCell ref="J111:K111"/>
    <mergeCell ref="J112:K112"/>
    <mergeCell ref="J113:K113"/>
    <mergeCell ref="D162:G162"/>
    <mergeCell ref="D124:G124"/>
    <mergeCell ref="D135:G135"/>
    <mergeCell ref="D136:G136"/>
    <mergeCell ref="D137:G137"/>
    <mergeCell ref="J100:K100"/>
    <mergeCell ref="J101:K101"/>
    <mergeCell ref="J102:K102"/>
    <mergeCell ref="J103:K103"/>
    <mergeCell ref="J104:K104"/>
    <mergeCell ref="J114:K114"/>
    <mergeCell ref="J105:K105"/>
    <mergeCell ref="J106:K106"/>
    <mergeCell ref="J107:K107"/>
    <mergeCell ref="J108:K108"/>
    <mergeCell ref="J130:K130"/>
    <mergeCell ref="J131:K131"/>
    <mergeCell ref="J132:K132"/>
    <mergeCell ref="J133:K133"/>
    <mergeCell ref="J134:K134"/>
    <mergeCell ref="J116:K116"/>
    <mergeCell ref="J117:K117"/>
    <mergeCell ref="J118:K118"/>
    <mergeCell ref="J127:K127"/>
    <mergeCell ref="J128:K128"/>
    <mergeCell ref="J140:K140"/>
    <mergeCell ref="J141:K141"/>
    <mergeCell ref="J142:K142"/>
    <mergeCell ref="J143:K143"/>
    <mergeCell ref="J138:K138"/>
    <mergeCell ref="J139:K139"/>
    <mergeCell ref="J151:K151"/>
    <mergeCell ref="J152:K152"/>
    <mergeCell ref="J153:K153"/>
    <mergeCell ref="J154:K154"/>
    <mergeCell ref="J119:K119"/>
    <mergeCell ref="J145:K145"/>
    <mergeCell ref="J146:K146"/>
    <mergeCell ref="J135:K135"/>
    <mergeCell ref="J136:K136"/>
    <mergeCell ref="J137:K137"/>
    <mergeCell ref="J161:K161"/>
    <mergeCell ref="J162:K162"/>
    <mergeCell ref="J163:K163"/>
    <mergeCell ref="J164:K164"/>
    <mergeCell ref="J144:K144"/>
    <mergeCell ref="J169:K169"/>
    <mergeCell ref="J157:K157"/>
    <mergeCell ref="J158:K158"/>
    <mergeCell ref="J159:K159"/>
    <mergeCell ref="J160:K160"/>
    <mergeCell ref="J171:K171"/>
    <mergeCell ref="J172:K172"/>
    <mergeCell ref="J173:K173"/>
    <mergeCell ref="J174:K174"/>
    <mergeCell ref="J155:K155"/>
    <mergeCell ref="J147:K147"/>
    <mergeCell ref="J148:K148"/>
    <mergeCell ref="J149:K149"/>
    <mergeCell ref="J156:K156"/>
    <mergeCell ref="J170:K170"/>
    <mergeCell ref="J178:K178"/>
    <mergeCell ref="J179:K179"/>
    <mergeCell ref="J189:K189"/>
    <mergeCell ref="J180:K180"/>
    <mergeCell ref="J165:K165"/>
    <mergeCell ref="J166:K166"/>
    <mergeCell ref="J167:K167"/>
    <mergeCell ref="J168:K168"/>
    <mergeCell ref="J186:K186"/>
    <mergeCell ref="J187:K187"/>
    <mergeCell ref="J175:K175"/>
    <mergeCell ref="J190:K190"/>
    <mergeCell ref="J181:K181"/>
    <mergeCell ref="J182:K182"/>
    <mergeCell ref="J183:K183"/>
    <mergeCell ref="J184:K184"/>
    <mergeCell ref="J185:K185"/>
    <mergeCell ref="J188:K188"/>
    <mergeCell ref="J176:K176"/>
    <mergeCell ref="J177:K177"/>
  </mergeCells>
  <conditionalFormatting sqref="I65:K65">
    <cfRule type="cellIs" priority="50" dxfId="7" operator="equal">
      <formula>"ok"</formula>
    </cfRule>
  </conditionalFormatting>
  <conditionalFormatting sqref="I66:K66">
    <cfRule type="cellIs" priority="48" dxfId="8" operator="equal">
      <formula>"no"</formula>
    </cfRule>
    <cfRule type="cellIs" priority="49" dxfId="7" operator="equal">
      <formula>"ok"</formula>
    </cfRule>
  </conditionalFormatting>
  <conditionalFormatting sqref="D79:O86">
    <cfRule type="cellIs" priority="9" dxfId="0" operator="lessThan">
      <formula>0.3</formula>
    </cfRule>
    <cfRule type="cellIs" priority="10" dxfId="9" operator="greaterThanOrEqual">
      <formula>0.3</formula>
    </cfRule>
  </conditionalFormatting>
  <conditionalFormatting sqref="J94:K149">
    <cfRule type="cellIs" priority="6" dxfId="9" operator="equal">
      <formula>"POS"</formula>
    </cfRule>
  </conditionalFormatting>
  <conditionalFormatting sqref="J151:K190">
    <cfRule type="cellIs" priority="5" dxfId="9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2021-05-27T12:28:01Z</dcterms:modified>
  <cp:category/>
  <cp:version/>
  <cp:contentType/>
  <cp:contentStatus/>
</cp:coreProperties>
</file>