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<sst xmlns="http://schemas.openxmlformats.org/spreadsheetml/2006/main" count="368" uniqueCount="239">
  <si>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</si>
  <si>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</si>
  <si>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</si>
  <si>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</si>
  <si>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</si>
  <si>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</si>
  <si>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</si>
  <si>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</si>
  <si>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</si>
  <si>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</si>
  <si>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</si>
  <si>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</si>
  <si>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</si>
  <si>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</si>
  <si>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</si>
  <si>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</si>
  <si>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</si>
  <si>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</si>
  <si>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</si>
  <si>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</si>
  <si>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</si>
  <si>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</si>
  <si>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</si>
  <si>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</si>
  <si>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</si>
  <si>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</si>
  <si>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</si>
  <si>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</si>
  <si>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</si>
  <si>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</si>
  <si>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</si>
  <si>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</si>
  <si>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</si>
  <si>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</si>
  <si>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</si>
  <si>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</si>
  <si>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</si>
  <si>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</si>
  <si>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</si>
  <si>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</si>
  <si>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</si>
  <si>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</si>
  <si>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</si>
  <si>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</si>
  <si>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</si>
  <si>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</si>
  <si>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</si>
  <si>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</si>
  <si>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</si>
  <si>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</si>
  <si>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</si>
  <si>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</si>
  <si>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</si>
  <si>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</si>
  <si>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</si>
  <si>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</si>
  <si>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</si>
  <si>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</si>
  <si>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</si>
  <si>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</si>
  <si>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</si>
  <si>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</si>
  <si>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</si>
  <si>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</si>
  <si>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</si>
  <si>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</si>
  <si>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</si>
  <si>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</si>
  <si>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</si>
  <si>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</si>
  <si>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</si>
  <si>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</si>
  <si>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</si>
  <si>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</si>
  <si>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</si>
  <si>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</si>
  <si>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</si>
  <si>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</si>
  <si>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</si>
  <si>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</si>
  <si>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</si>
  <si>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</si>
  <si>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</si>
  <si>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</si>
  <si>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</si>
  <si>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</si>
  <si>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</si>
  <si>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</si>
  <si>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</si>
  <si>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</si>
  <si>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</si>
  <si>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</si>
  <si>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</si>
  <si>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</si>
  <si>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</si>
  <si>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</si>
  <si>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</si>
  <si>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</si>
  <si>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</si>
  <si>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</si>
  <si>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</si>
  <si>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</si>
  <si>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</si>
  <si>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</si>
  <si>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</si>
  <si>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</si>
  <si>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</si>
  <si>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</si>
  <si>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</si>
  <si>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</si>
  <si>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</si>
  <si>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</si>
  <si>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</si>
  <si>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</si>
  <si>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</si>
  <si>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</si>
  <si>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</si>
  <si>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</si>
  <si>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</si>
  <si>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</si>
  <si>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</si>
  <si>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</si>
  <si>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</si>
  <si>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</si>
  <si>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</si>
  <si>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</si>
  <si>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</si>
  <si>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</si>
  <si>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</si>
  <si>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</si>
  <si>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</si>
  <si>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</si>
  <si>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</si>
  <si>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</si>
  <si>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</si>
  <si>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</si>
  <si>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</si>
  <si>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</si>
  <si>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</si>
  <si>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</si>
  <si>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</si>
  <si>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</si>
  <si>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</si>
  <si>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</si>
  <si>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</si>
  <si>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</si>
  <si>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</si>
  <si>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</si>
  <si>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</si>
  <si>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</si>
  <si>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</si>
  <si>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</si>
  <si>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</si>
  <si>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</si>
  <si>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</si>
  <si>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</si>
  <si>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</si>
  <si>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</si>
  <si>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</si>
  <si>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</si>
  <si>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</si>
  <si>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</si>
  <si>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</si>
  <si>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</si>
  <si>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</si>
  <si>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</si>
  <si>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</si>
  <si>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</si>
  <si>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</si>
  <si>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</si>
  <si>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</si>
  <si>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</si>
  <si>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</si>
  <si>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</si>
  <si>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</si>
  <si>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</si>
  <si>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</si>
  <si>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</si>
  <si>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</si>
  <si>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</si>
  <si>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</si>
  <si>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</si>
  <si>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</si>
  <si>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</si>
  <si>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</si>
  <si>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</si>
  <si>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</si>
  <si>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</si>
  <si>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</si>
  <si>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</si>
  <si>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</si>
  <si>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</si>
  <si>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</si>
  <si>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</si>
  <si>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</si>
  <si>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</si>
  <si>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</si>
  <si>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</si>
  <si>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</si>
  <si>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</si>
  <si>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</si>
  <si>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</si>
  <si>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</si>
  <si>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</si>
  <si>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</si>
  <si>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</si>
  <si>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</si>
  <si>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</si>
  <si>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</si>
  <si>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</si>
  <si>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</si>
  <si>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</si>
  <si>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</si>
  <si>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</si>
  <si>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</si>
  <si>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</si>
  <si>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</si>
  <si>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</si>
  <si>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</si>
  <si>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</si>
  <si>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</si>
  <si>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</si>
  <si>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</si>
  <si>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</si>
  <si>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</si>
  <si>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</si>
  <si>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</si>
  <si>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</si>
  <si>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</si>
  <si>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Titre of sample</t>
  </si>
  <si>
    <t>Indicate the control sera position (row and column for each case)</t>
  </si>
  <si>
    <t xml:space="preserve">Enter the obtained OD value into each plate position </t>
  </si>
  <si>
    <t>RATIOS OF THE SAMPLES</t>
  </si>
  <si>
    <t>5D</t>
  </si>
  <si>
    <t>5E</t>
  </si>
  <si>
    <t>Step 5:</t>
  </si>
  <si>
    <t>INgezim Circo IgG</t>
  </si>
  <si>
    <t>11.PCV.K.1</t>
  </si>
  <si>
    <t>Version 080611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</si>
</sst>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3" fillId="9" borderId="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49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3">
    <dxf>
      <font>
        <color rgb="FFFF0000"/>
      </font>
    </dxf>
    <dxf/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/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11</xdr:col>
      <xdr:colOff>361950</xdr:colOff>
      <xdr:row>4</xdr:row>
      <xdr:rowOff>47625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A1">
      <selection activeCell="E13" sqref="B13:E14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8" width="11.421875" style="0" customWidth="1"/>
  </cols>
  <sheetData>
    <row r="5" spans="2:16" ht="18.75">
      <c r="B5" s="65" t="s">
        <v>236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5">
      <c r="B6" s="66" t="s">
        <v>237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5">
      <c r="I7" s="1" t="s">
        <v>238</v>
      </c>
    </row>
    <row r="8" spans="2:15" ht="23.25">
      <c r="B8" s="68" t="s">
        <v>205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ht="15">
      <c r="B9" s="69" t="s">
        <v>206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209</v>
      </c>
      <c r="C11" s="29"/>
      <c r="D11" s="29"/>
      <c r="E11" s="30"/>
      <c r="F11" s="70"/>
      <c r="G11" s="71"/>
      <c r="H11" s="72"/>
      <c r="I11" s="31"/>
      <c r="J11" s="60" t="s">
        <v>208</v>
      </c>
      <c r="K11" s="60"/>
      <c r="L11" s="60"/>
      <c r="M11" s="61"/>
      <c r="N11" s="61"/>
      <c r="O11" s="61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2"/>
      <c r="G13" s="63"/>
      <c r="H13" s="63"/>
      <c r="I13" s="63"/>
      <c r="J13" s="63"/>
      <c r="K13" s="63"/>
      <c r="L13" s="63"/>
      <c r="M13" s="63"/>
      <c r="N13" s="63"/>
      <c r="O13" s="64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2"/>
      <c r="G14" s="63"/>
      <c r="H14" s="63"/>
      <c r="I14" s="63"/>
      <c r="J14" s="63"/>
      <c r="K14" s="63"/>
      <c r="L14" s="63"/>
      <c r="M14" s="63"/>
      <c r="N14" s="63"/>
      <c r="O14" s="64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2"/>
      <c r="G15" s="63"/>
      <c r="H15" s="63"/>
      <c r="I15" s="63"/>
      <c r="J15" s="63"/>
      <c r="K15" s="63"/>
      <c r="L15" s="63"/>
      <c r="M15" s="63"/>
      <c r="N15" s="63"/>
      <c r="O15" s="64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8" t="s">
        <v>207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"/>
      <c r="AH17" s="19" t="s">
        <v>183</v>
      </c>
      <c r="AI17" s="20">
        <f>+$M$55</f>
        <v>0</v>
      </c>
    </row>
    <row r="18" spans="2:35" ht="15">
      <c r="B18" s="69" t="s">
        <v>230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214</v>
      </c>
      <c r="H20" s="27" t="s">
        <v>215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210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211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212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213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78" t="s">
        <v>216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8" t="s">
        <v>218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S41" s="73" t="s">
        <v>203</v>
      </c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H41" s="19" t="s">
        <v>113</v>
      </c>
      <c r="AI41" s="20">
        <f>+$D$55</f>
        <v>0</v>
      </c>
    </row>
    <row r="42" spans="2:35" ht="15">
      <c r="B42" s="69" t="s">
        <v>231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67" t="s">
        <v>217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4" t="s">
        <v>222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55" t="s">
        <v>219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220</v>
      </c>
      <c r="E65" s="11"/>
      <c r="F65" s="11"/>
      <c r="G65" s="12"/>
      <c r="I65" s="75" t="e">
        <f>+IF((AVERAGE(V47:V48))&gt;0.7,"OK","NO")</f>
        <v>#N/A</v>
      </c>
      <c r="J65" s="76"/>
      <c r="K65" s="77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221</v>
      </c>
      <c r="E66" s="11"/>
      <c r="F66" s="11"/>
      <c r="G66" s="12"/>
      <c r="I66" s="75" t="e">
        <f>+IF((AVERAGE(V49:V50))&lt;0.35,"OK","NO")</f>
        <v>#N/A</v>
      </c>
      <c r="J66" s="76"/>
      <c r="K66" s="77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4" t="s">
        <v>235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233</v>
      </c>
      <c r="AI70" s="20">
        <f>+$H$52</f>
        <v>0</v>
      </c>
      <c r="AJ70" s="16"/>
      <c r="AK70" s="16"/>
    </row>
    <row r="71" spans="2:37" s="7" customFormat="1" ht="1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234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56" t="s">
        <v>232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+IF(D49="","-",IF((D49/AVERAGE($V$47:$V$48))&lt;0,0,(D49/AVERAGE($V$47:$V$48))))</f>
        <v>-</v>
      </c>
      <c r="E79" s="51" t="str">
        <f aca="true" t="shared" si="2" ref="E79:O79">+IF(E49="","-",IF((E49/AVERAGE($V$47:$V$48))&lt;0,0,(E49/AVERAGE($V$47:$V$48))))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+IF(D50="","-",IF((D50/AVERAGE($V$47:$V$48))&lt;0,0,(D50/AVERAGE($V$47:$V$48))))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+IF(D51="","-",IF((D51/AVERAGE($V$47:$V$48))&lt;0,0,(D51/AVERAGE($V$47:$V$48))))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+IF(D52="","-",IF((D52/AVERAGE($V$47:$V$48))&lt;0,0,(D52/AVERAGE($V$47:$V$48))))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+IF(D53="","-",IF((D53/AVERAGE($V$47:$V$48))&lt;0,0,(D53/AVERAGE($V$47:$V$48))))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+IF(D54="","-",IF((D54/AVERAGE($V$47:$V$48))&lt;0,0,(D54/AVERAGE($V$47:$V$48))))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+IF(D55="","-",IF((D55/AVERAGE($V$47:$V$48))&lt;0,0,(D55/AVERAGE($V$47:$V$48))))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+IF(D56="","-",IF((D56/AVERAGE($V$47:$V$48))&lt;0,0,(D56/AVERAGE($V$47:$V$48))))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224</v>
      </c>
      <c r="C93" s="32"/>
      <c r="D93" s="33" t="s">
        <v>228</v>
      </c>
      <c r="H93" s="33" t="s">
        <v>225</v>
      </c>
      <c r="I93" s="33" t="s">
        <v>204</v>
      </c>
      <c r="J93" s="33" t="s">
        <v>226</v>
      </c>
      <c r="L93" s="33" t="s">
        <v>229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7"/>
      <c r="E94" s="58"/>
      <c r="F94" s="58"/>
      <c r="G94" s="59"/>
      <c r="H94" s="40">
        <f>+$D$49</f>
        <v>0</v>
      </c>
      <c r="I94" s="41" t="str">
        <f>+$D$79</f>
        <v>-</v>
      </c>
      <c r="J94" s="52" t="str">
        <f>+IF(D49="","-",IF(D49&gt;(AVERAGE($V$49:$V$50)+0.25),"POS",IF(D49&lt;(AVERAGE($V$49:$V$50)+0.2),"NEG","DOUBT")))</f>
        <v>-</v>
      </c>
      <c r="K94" s="54"/>
      <c r="L94" s="52" t="str">
        <f>+IF(J94="-","-",IF(J94="NEG","-",CONCATENATE("1/",(ROUND((53*(EXP(3.2*I94))),-1)))))</f>
        <v>-</v>
      </c>
      <c r="M94" s="53"/>
      <c r="N94" s="53"/>
      <c r="O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7"/>
      <c r="E95" s="58"/>
      <c r="F95" s="58"/>
      <c r="G95" s="59"/>
      <c r="H95" s="40">
        <f>+$D$50</f>
        <v>0</v>
      </c>
      <c r="I95" s="41" t="str">
        <f>+$D$80</f>
        <v>-</v>
      </c>
      <c r="J95" s="52" t="str">
        <f aca="true" t="shared" si="10" ref="J95:J101">+IF(D50="","-",IF(D50&gt;(AVERAGE($V$49:$V$50)+0.25),"POS",IF(D50&lt;(AVERAGE($V$49:$V$50)+0.2),"NEG","DOUBT")))</f>
        <v>-</v>
      </c>
      <c r="K95" s="54"/>
      <c r="L95" s="52" t="str">
        <f aca="true" t="shared" si="11" ref="L95:L148">+IF(J95="-","-",IF(J95="NEG","-",CONCATENATE("1/",(ROUND((53*(EXP(3.2*I95))),-1)))))</f>
        <v>-</v>
      </c>
      <c r="M95" s="53"/>
      <c r="N95" s="53"/>
      <c r="O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7"/>
      <c r="E96" s="58"/>
      <c r="F96" s="58"/>
      <c r="G96" s="59"/>
      <c r="H96" s="40">
        <f>+$D$51</f>
        <v>0</v>
      </c>
      <c r="I96" s="41" t="str">
        <f>+$D$81</f>
        <v>-</v>
      </c>
      <c r="J96" s="52" t="str">
        <f t="shared" si="10"/>
        <v>-</v>
      </c>
      <c r="K96" s="54"/>
      <c r="L96" s="52" t="str">
        <f t="shared" si="11"/>
        <v>-</v>
      </c>
      <c r="M96" s="53"/>
      <c r="N96" s="53"/>
      <c r="O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7"/>
      <c r="E97" s="58"/>
      <c r="F97" s="58"/>
      <c r="G97" s="59"/>
      <c r="H97" s="40">
        <f>+$D$52</f>
        <v>0</v>
      </c>
      <c r="I97" s="41" t="str">
        <f>+$D$82</f>
        <v>-</v>
      </c>
      <c r="J97" s="52" t="str">
        <f t="shared" si="10"/>
        <v>-</v>
      </c>
      <c r="K97" s="54"/>
      <c r="L97" s="52" t="str">
        <f t="shared" si="11"/>
        <v>-</v>
      </c>
      <c r="M97" s="53"/>
      <c r="N97" s="53"/>
      <c r="O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7"/>
      <c r="E98" s="58"/>
      <c r="F98" s="58"/>
      <c r="G98" s="59"/>
      <c r="H98" s="40">
        <f>+$D$53</f>
        <v>0</v>
      </c>
      <c r="I98" s="41" t="str">
        <f>+$D$83</f>
        <v>-</v>
      </c>
      <c r="J98" s="52" t="str">
        <f t="shared" si="10"/>
        <v>-</v>
      </c>
      <c r="K98" s="54"/>
      <c r="L98" s="52" t="str">
        <f t="shared" si="11"/>
        <v>-</v>
      </c>
      <c r="M98" s="53"/>
      <c r="N98" s="53"/>
      <c r="O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7"/>
      <c r="E99" s="58"/>
      <c r="F99" s="58"/>
      <c r="G99" s="59"/>
      <c r="H99" s="40">
        <f>+$D$54</f>
        <v>0</v>
      </c>
      <c r="I99" s="41" t="str">
        <f>+$D$84</f>
        <v>-</v>
      </c>
      <c r="J99" s="52" t="str">
        <f t="shared" si="10"/>
        <v>-</v>
      </c>
      <c r="K99" s="54"/>
      <c r="L99" s="52" t="str">
        <f t="shared" si="11"/>
        <v>-</v>
      </c>
      <c r="M99" s="53"/>
      <c r="N99" s="53"/>
      <c r="O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7"/>
      <c r="E100" s="58"/>
      <c r="F100" s="58"/>
      <c r="G100" s="59"/>
      <c r="H100" s="40">
        <f>+$D$55</f>
        <v>0</v>
      </c>
      <c r="I100" s="41" t="str">
        <f>+$D$85</f>
        <v>-</v>
      </c>
      <c r="J100" s="52" t="str">
        <f t="shared" si="10"/>
        <v>-</v>
      </c>
      <c r="K100" s="54"/>
      <c r="L100" s="52" t="str">
        <f t="shared" si="11"/>
        <v>-</v>
      </c>
      <c r="M100" s="53"/>
      <c r="N100" s="53"/>
      <c r="O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7"/>
      <c r="E101" s="58"/>
      <c r="F101" s="58"/>
      <c r="G101" s="59"/>
      <c r="H101" s="40">
        <f>+$D$56</f>
        <v>0</v>
      </c>
      <c r="I101" s="41" t="str">
        <f>+$D$86</f>
        <v>-</v>
      </c>
      <c r="J101" s="52" t="str">
        <f t="shared" si="10"/>
        <v>-</v>
      </c>
      <c r="K101" s="54"/>
      <c r="L101" s="52" t="str">
        <f t="shared" si="11"/>
        <v>-</v>
      </c>
      <c r="M101" s="53"/>
      <c r="N101" s="53"/>
      <c r="O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7"/>
      <c r="E102" s="58"/>
      <c r="F102" s="58"/>
      <c r="G102" s="59"/>
      <c r="H102" s="40">
        <f>+$E$49</f>
        <v>0</v>
      </c>
      <c r="I102" s="41" t="str">
        <f>+$E$79</f>
        <v>-</v>
      </c>
      <c r="J102" s="52" t="str">
        <f>+IF(E49="","-",IF(E49&gt;(AVERAGE($V$49:$V$50)+0.25),"POS",IF(E49&lt;(AVERAGE($V$49:$V$50)+0.2),"NEG","DOUBT")))</f>
        <v>-</v>
      </c>
      <c r="K102" s="54"/>
      <c r="L102" s="52" t="str">
        <f t="shared" si="11"/>
        <v>-</v>
      </c>
      <c r="M102" s="53"/>
      <c r="N102" s="53"/>
      <c r="O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7"/>
      <c r="E103" s="58"/>
      <c r="F103" s="58"/>
      <c r="G103" s="59"/>
      <c r="H103" s="40">
        <f>+$E$50</f>
        <v>0</v>
      </c>
      <c r="I103" s="41" t="str">
        <f>+$E$80</f>
        <v>-</v>
      </c>
      <c r="J103" s="52" t="str">
        <f aca="true" t="shared" si="12" ref="J103:J109">+IF(E50="","-",IF(E50&gt;(AVERAGE($V$49:$V$50)+0.25),"POS",IF(E50&lt;(AVERAGE($V$49:$V$50)+0.2),"NEG","DOUBT")))</f>
        <v>-</v>
      </c>
      <c r="K103" s="54"/>
      <c r="L103" s="52" t="str">
        <f t="shared" si="11"/>
        <v>-</v>
      </c>
      <c r="M103" s="53"/>
      <c r="N103" s="53"/>
      <c r="O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7"/>
      <c r="E104" s="58"/>
      <c r="F104" s="58"/>
      <c r="G104" s="59"/>
      <c r="H104" s="40">
        <f>+$E$51</f>
        <v>0</v>
      </c>
      <c r="I104" s="41" t="str">
        <f>+$E$81</f>
        <v>-</v>
      </c>
      <c r="J104" s="52" t="str">
        <f t="shared" si="12"/>
        <v>-</v>
      </c>
      <c r="K104" s="54"/>
      <c r="L104" s="52" t="str">
        <f t="shared" si="11"/>
        <v>-</v>
      </c>
      <c r="M104" s="53"/>
      <c r="N104" s="53"/>
      <c r="O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7"/>
      <c r="E105" s="58"/>
      <c r="F105" s="58"/>
      <c r="G105" s="59"/>
      <c r="H105" s="40">
        <f>+$E$52</f>
        <v>0</v>
      </c>
      <c r="I105" s="41" t="str">
        <f>+$E$82</f>
        <v>-</v>
      </c>
      <c r="J105" s="52" t="str">
        <f t="shared" si="12"/>
        <v>-</v>
      </c>
      <c r="K105" s="54"/>
      <c r="L105" s="52" t="str">
        <f t="shared" si="11"/>
        <v>-</v>
      </c>
      <c r="M105" s="53"/>
      <c r="N105" s="53"/>
      <c r="O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7"/>
      <c r="E106" s="58"/>
      <c r="F106" s="58"/>
      <c r="G106" s="59"/>
      <c r="H106" s="40">
        <f>+$E$53</f>
        <v>0</v>
      </c>
      <c r="I106" s="41" t="str">
        <f>+$E$83</f>
        <v>-</v>
      </c>
      <c r="J106" s="52" t="str">
        <f t="shared" si="12"/>
        <v>-</v>
      </c>
      <c r="K106" s="54"/>
      <c r="L106" s="52" t="str">
        <f t="shared" si="11"/>
        <v>-</v>
      </c>
      <c r="M106" s="53"/>
      <c r="N106" s="53"/>
      <c r="O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7"/>
      <c r="E107" s="58"/>
      <c r="F107" s="58"/>
      <c r="G107" s="59"/>
      <c r="H107" s="40">
        <f>+$E$54</f>
        <v>0</v>
      </c>
      <c r="I107" s="41" t="str">
        <f>+$E$84</f>
        <v>-</v>
      </c>
      <c r="J107" s="52" t="str">
        <f t="shared" si="12"/>
        <v>-</v>
      </c>
      <c r="K107" s="54"/>
      <c r="L107" s="52" t="str">
        <f t="shared" si="11"/>
        <v>-</v>
      </c>
      <c r="M107" s="53"/>
      <c r="N107" s="53"/>
      <c r="O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7"/>
      <c r="E108" s="58"/>
      <c r="F108" s="58"/>
      <c r="G108" s="59"/>
      <c r="H108" s="40">
        <f>+$E$55</f>
        <v>0</v>
      </c>
      <c r="I108" s="41" t="str">
        <f>+$E$85</f>
        <v>-</v>
      </c>
      <c r="J108" s="52" t="str">
        <f t="shared" si="12"/>
        <v>-</v>
      </c>
      <c r="K108" s="54"/>
      <c r="L108" s="52" t="str">
        <f t="shared" si="11"/>
        <v>-</v>
      </c>
      <c r="M108" s="53"/>
      <c r="N108" s="53"/>
      <c r="O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7"/>
      <c r="E109" s="58"/>
      <c r="F109" s="58"/>
      <c r="G109" s="59"/>
      <c r="H109" s="40">
        <f>+$E$56</f>
        <v>0</v>
      </c>
      <c r="I109" s="41" t="str">
        <f>+$E$86</f>
        <v>-</v>
      </c>
      <c r="J109" s="52" t="str">
        <f t="shared" si="12"/>
        <v>-</v>
      </c>
      <c r="K109" s="54"/>
      <c r="L109" s="52" t="str">
        <f t="shared" si="11"/>
        <v>-</v>
      </c>
      <c r="M109" s="53"/>
      <c r="N109" s="53"/>
      <c r="O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7"/>
      <c r="E110" s="58"/>
      <c r="F110" s="58"/>
      <c r="G110" s="59"/>
      <c r="H110" s="40">
        <f>+$F$49</f>
        <v>0</v>
      </c>
      <c r="I110" s="41" t="str">
        <f>+$F$79</f>
        <v>-</v>
      </c>
      <c r="J110" s="52" t="str">
        <f>+IF(F49="","-",IF(F49&gt;(AVERAGE($V$49:$V$50)+0.25),"POS",IF(F49&lt;(AVERAGE($V$49:$V$50)+0.2),"NEG","DOUBT")))</f>
        <v>-</v>
      </c>
      <c r="K110" s="54"/>
      <c r="L110" s="52" t="str">
        <f t="shared" si="11"/>
        <v>-</v>
      </c>
      <c r="M110" s="53"/>
      <c r="N110" s="53"/>
      <c r="O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7"/>
      <c r="E111" s="58"/>
      <c r="F111" s="58"/>
      <c r="G111" s="59"/>
      <c r="H111" s="40">
        <f>+$F$50</f>
        <v>0</v>
      </c>
      <c r="I111" s="41" t="str">
        <f>+$F$80</f>
        <v>-</v>
      </c>
      <c r="J111" s="52" t="str">
        <f aca="true" t="shared" si="13" ref="J111:J117">+IF(F50="","-",IF(F50&gt;(AVERAGE($V$49:$V$50)+0.25),"POS",IF(F50&lt;(AVERAGE($V$49:$V$50)+0.2),"NEG","DOUBT")))</f>
        <v>-</v>
      </c>
      <c r="K111" s="54"/>
      <c r="L111" s="52" t="str">
        <f t="shared" si="11"/>
        <v>-</v>
      </c>
      <c r="M111" s="53"/>
      <c r="N111" s="53"/>
      <c r="O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7"/>
      <c r="E112" s="58"/>
      <c r="F112" s="58"/>
      <c r="G112" s="59"/>
      <c r="H112" s="40">
        <f>+$F$51</f>
        <v>0</v>
      </c>
      <c r="I112" s="41" t="str">
        <f>+$F$81</f>
        <v>-</v>
      </c>
      <c r="J112" s="52" t="str">
        <f t="shared" si="13"/>
        <v>-</v>
      </c>
      <c r="K112" s="54"/>
      <c r="L112" s="52" t="str">
        <f t="shared" si="11"/>
        <v>-</v>
      </c>
      <c r="M112" s="53"/>
      <c r="N112" s="53"/>
      <c r="O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7"/>
      <c r="E113" s="58"/>
      <c r="F113" s="58"/>
      <c r="G113" s="59"/>
      <c r="H113" s="40">
        <f>+$F$52</f>
        <v>0</v>
      </c>
      <c r="I113" s="41" t="str">
        <f>+$F$82</f>
        <v>-</v>
      </c>
      <c r="J113" s="52" t="str">
        <f t="shared" si="13"/>
        <v>-</v>
      </c>
      <c r="K113" s="54"/>
      <c r="L113" s="52" t="str">
        <f t="shared" si="11"/>
        <v>-</v>
      </c>
      <c r="M113" s="53"/>
      <c r="N113" s="53"/>
      <c r="O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7"/>
      <c r="E114" s="58"/>
      <c r="F114" s="58"/>
      <c r="G114" s="59"/>
      <c r="H114" s="40">
        <f>+$F$53</f>
        <v>0</v>
      </c>
      <c r="I114" s="41" t="str">
        <f>+$F$83</f>
        <v>-</v>
      </c>
      <c r="J114" s="52" t="str">
        <f t="shared" si="13"/>
        <v>-</v>
      </c>
      <c r="K114" s="54"/>
      <c r="L114" s="52" t="str">
        <f t="shared" si="11"/>
        <v>-</v>
      </c>
      <c r="M114" s="53"/>
      <c r="N114" s="53"/>
      <c r="O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7"/>
      <c r="E115" s="58"/>
      <c r="F115" s="58"/>
      <c r="G115" s="59"/>
      <c r="H115" s="40">
        <f>+$F$54</f>
        <v>0</v>
      </c>
      <c r="I115" s="41" t="str">
        <f>+$F$84</f>
        <v>-</v>
      </c>
      <c r="J115" s="52" t="str">
        <f t="shared" si="13"/>
        <v>-</v>
      </c>
      <c r="K115" s="54"/>
      <c r="L115" s="52" t="str">
        <f t="shared" si="11"/>
        <v>-</v>
      </c>
      <c r="M115" s="53"/>
      <c r="N115" s="53"/>
      <c r="O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7"/>
      <c r="E116" s="58"/>
      <c r="F116" s="58"/>
      <c r="G116" s="59"/>
      <c r="H116" s="40">
        <f>+$F$55</f>
        <v>0</v>
      </c>
      <c r="I116" s="41" t="str">
        <f>+$F$85</f>
        <v>-</v>
      </c>
      <c r="J116" s="52" t="str">
        <f t="shared" si="13"/>
        <v>-</v>
      </c>
      <c r="K116" s="54"/>
      <c r="L116" s="52" t="str">
        <f t="shared" si="11"/>
        <v>-</v>
      </c>
      <c r="M116" s="53"/>
      <c r="N116" s="53"/>
      <c r="O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7"/>
      <c r="E117" s="58"/>
      <c r="F117" s="58"/>
      <c r="G117" s="59"/>
      <c r="H117" s="40">
        <f>+$F$56</f>
        <v>0</v>
      </c>
      <c r="I117" s="41" t="str">
        <f>+$F$86</f>
        <v>-</v>
      </c>
      <c r="J117" s="52" t="str">
        <f t="shared" si="13"/>
        <v>-</v>
      </c>
      <c r="K117" s="54"/>
      <c r="L117" s="52" t="str">
        <f t="shared" si="11"/>
        <v>-</v>
      </c>
      <c r="M117" s="53"/>
      <c r="N117" s="53"/>
      <c r="O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7"/>
      <c r="E118" s="58"/>
      <c r="F118" s="58"/>
      <c r="G118" s="59"/>
      <c r="H118" s="40">
        <f>+$G$49</f>
        <v>0</v>
      </c>
      <c r="I118" s="41" t="str">
        <f>+$G$79</f>
        <v>-</v>
      </c>
      <c r="J118" s="52" t="str">
        <f>+IF(G49="","-",IF(G49&gt;(AVERAGE($V$49:$V$50)+0.25),"POS",IF(G49&lt;(AVERAGE($V$49:$V$50)+0.2),"NEG","DOUBT")))</f>
        <v>-</v>
      </c>
      <c r="K118" s="54"/>
      <c r="L118" s="52" t="str">
        <f t="shared" si="11"/>
        <v>-</v>
      </c>
      <c r="M118" s="53"/>
      <c r="N118" s="53"/>
      <c r="O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7"/>
      <c r="E119" s="58"/>
      <c r="F119" s="58"/>
      <c r="G119" s="59"/>
      <c r="H119" s="40">
        <f>+$G$50</f>
        <v>0</v>
      </c>
      <c r="I119" s="41" t="str">
        <f>+$G$80</f>
        <v>-</v>
      </c>
      <c r="J119" s="52" t="str">
        <f>+IF(G50="","-",IF(G50&gt;(AVERAGE($V$49:$V$50)+0.25),"POS",IF(G50&lt;(AVERAGE($V$49:$V$50)+0.2),"NEG","DOUBT")))</f>
        <v>-</v>
      </c>
      <c r="K119" s="54"/>
      <c r="L119" s="52" t="str">
        <f t="shared" si="11"/>
        <v>-</v>
      </c>
      <c r="M119" s="53"/>
      <c r="N119" s="53"/>
      <c r="O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7"/>
      <c r="E120" s="58"/>
      <c r="F120" s="58"/>
      <c r="G120" s="59"/>
      <c r="H120" s="40">
        <f>+$G$51</f>
        <v>0</v>
      </c>
      <c r="I120" s="41" t="str">
        <f>+$G$81</f>
        <v>-</v>
      </c>
      <c r="J120" s="52" t="str">
        <f aca="true" t="shared" si="14" ref="J120:J125">+IF(G51="","-",IF(G51&gt;(AVERAGE($V$49:$V$50)+0.25),"POS",IF(G51&lt;(AVERAGE($V$49:$V$50)+0.2),"NEG","DOUBT")))</f>
        <v>-</v>
      </c>
      <c r="K120" s="54"/>
      <c r="L120" s="52" t="str">
        <f t="shared" si="11"/>
        <v>-</v>
      </c>
      <c r="M120" s="53"/>
      <c r="N120" s="53"/>
      <c r="O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7"/>
      <c r="E121" s="58"/>
      <c r="F121" s="58"/>
      <c r="G121" s="59"/>
      <c r="H121" s="40">
        <f>+$G$52</f>
        <v>0</v>
      </c>
      <c r="I121" s="41" t="str">
        <f>+$G$82</f>
        <v>-</v>
      </c>
      <c r="J121" s="52" t="str">
        <f t="shared" si="14"/>
        <v>-</v>
      </c>
      <c r="K121" s="54"/>
      <c r="L121" s="52" t="str">
        <f t="shared" si="11"/>
        <v>-</v>
      </c>
      <c r="M121" s="53"/>
      <c r="N121" s="53"/>
      <c r="O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7"/>
      <c r="E122" s="58"/>
      <c r="F122" s="58"/>
      <c r="G122" s="59"/>
      <c r="H122" s="40">
        <f>+$G$53</f>
        <v>0</v>
      </c>
      <c r="I122" s="41" t="str">
        <f>+$G$83</f>
        <v>-</v>
      </c>
      <c r="J122" s="52" t="str">
        <f t="shared" si="14"/>
        <v>-</v>
      </c>
      <c r="K122" s="54"/>
      <c r="L122" s="52" t="str">
        <f t="shared" si="11"/>
        <v>-</v>
      </c>
      <c r="M122" s="53"/>
      <c r="N122" s="53"/>
      <c r="O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7"/>
      <c r="E123" s="58"/>
      <c r="F123" s="58"/>
      <c r="G123" s="59"/>
      <c r="H123" s="40">
        <f>+$G$54</f>
        <v>0</v>
      </c>
      <c r="I123" s="41" t="str">
        <f>+$G$84</f>
        <v>-</v>
      </c>
      <c r="J123" s="52" t="str">
        <f t="shared" si="14"/>
        <v>-</v>
      </c>
      <c r="K123" s="54"/>
      <c r="L123" s="52" t="str">
        <f t="shared" si="11"/>
        <v>-</v>
      </c>
      <c r="M123" s="53"/>
      <c r="N123" s="53"/>
      <c r="O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7"/>
      <c r="E124" s="58"/>
      <c r="F124" s="58"/>
      <c r="G124" s="59"/>
      <c r="H124" s="40">
        <f>+$G$55</f>
        <v>0</v>
      </c>
      <c r="I124" s="41" t="str">
        <f>+$G$85</f>
        <v>-</v>
      </c>
      <c r="J124" s="52" t="str">
        <f t="shared" si="14"/>
        <v>-</v>
      </c>
      <c r="K124" s="54"/>
      <c r="L124" s="52" t="str">
        <f t="shared" si="11"/>
        <v>-</v>
      </c>
      <c r="M124" s="53"/>
      <c r="N124" s="53"/>
      <c r="O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7"/>
      <c r="E125" s="58"/>
      <c r="F125" s="58"/>
      <c r="G125" s="59"/>
      <c r="H125" s="40">
        <f>+$G$56</f>
        <v>0</v>
      </c>
      <c r="I125" s="41" t="str">
        <f>+$G$86</f>
        <v>-</v>
      </c>
      <c r="J125" s="52" t="str">
        <f t="shared" si="14"/>
        <v>-</v>
      </c>
      <c r="K125" s="54"/>
      <c r="L125" s="52" t="str">
        <f t="shared" si="11"/>
        <v>-</v>
      </c>
      <c r="M125" s="53"/>
      <c r="N125" s="53"/>
      <c r="O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7"/>
      <c r="E126" s="58"/>
      <c r="F126" s="58"/>
      <c r="G126" s="59"/>
      <c r="H126" s="40">
        <f>+$H$49</f>
        <v>0</v>
      </c>
      <c r="I126" s="41" t="str">
        <f>+$H$79</f>
        <v>-</v>
      </c>
      <c r="J126" s="52" t="str">
        <f>+IF(H49="","-",IF(H49&gt;(AVERAGE($V$49:$V$50)+0.25),"POS",IF(H49&lt;(AVERAGE($V$49:$V$50)+0.2),"NEG","DOUBT")))</f>
        <v>-</v>
      </c>
      <c r="K126" s="54"/>
      <c r="L126" s="52" t="str">
        <f t="shared" si="11"/>
        <v>-</v>
      </c>
      <c r="M126" s="53"/>
      <c r="N126" s="53"/>
      <c r="O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7"/>
      <c r="E127" s="58"/>
      <c r="F127" s="58"/>
      <c r="G127" s="59"/>
      <c r="H127" s="40">
        <f>+$H$50</f>
        <v>0</v>
      </c>
      <c r="I127" s="41" t="str">
        <f>+$H$80</f>
        <v>-</v>
      </c>
      <c r="J127" s="52" t="str">
        <f aca="true" t="shared" si="15" ref="J127:J133">+IF(H50="","-",IF(H50&gt;(AVERAGE($V$49:$V$50)+0.25),"POS",IF(H50&lt;(AVERAGE($V$49:$V$50)+0.2),"NEG","DOUBT")))</f>
        <v>-</v>
      </c>
      <c r="K127" s="54"/>
      <c r="L127" s="52" t="str">
        <f t="shared" si="11"/>
        <v>-</v>
      </c>
      <c r="M127" s="53"/>
      <c r="N127" s="53"/>
      <c r="O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7"/>
      <c r="E128" s="58"/>
      <c r="F128" s="58"/>
      <c r="G128" s="59"/>
      <c r="H128" s="40">
        <f>+$H$51</f>
        <v>0</v>
      </c>
      <c r="I128" s="41" t="str">
        <f>+$H$81</f>
        <v>-</v>
      </c>
      <c r="J128" s="52" t="str">
        <f t="shared" si="15"/>
        <v>-</v>
      </c>
      <c r="K128" s="54"/>
      <c r="L128" s="52" t="str">
        <f t="shared" si="11"/>
        <v>-</v>
      </c>
      <c r="M128" s="53"/>
      <c r="N128" s="53"/>
      <c r="O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233</v>
      </c>
      <c r="C129" s="32"/>
      <c r="D129" s="57"/>
      <c r="E129" s="58"/>
      <c r="F129" s="58"/>
      <c r="G129" s="59"/>
      <c r="H129" s="40">
        <f>+$H$52</f>
        <v>0</v>
      </c>
      <c r="I129" s="41" t="str">
        <f>+$H$82</f>
        <v>-</v>
      </c>
      <c r="J129" s="52" t="str">
        <f t="shared" si="15"/>
        <v>-</v>
      </c>
      <c r="K129" s="54"/>
      <c r="L129" s="52" t="str">
        <f t="shared" si="11"/>
        <v>-</v>
      </c>
      <c r="M129" s="53"/>
      <c r="N129" s="53"/>
      <c r="O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234</v>
      </c>
      <c r="C130" s="32"/>
      <c r="D130" s="57"/>
      <c r="E130" s="58"/>
      <c r="F130" s="58"/>
      <c r="G130" s="59"/>
      <c r="H130" s="40">
        <f>+$H$53</f>
        <v>0</v>
      </c>
      <c r="I130" s="41" t="str">
        <f>+$H$83</f>
        <v>-</v>
      </c>
      <c r="J130" s="52" t="str">
        <f t="shared" si="15"/>
        <v>-</v>
      </c>
      <c r="K130" s="54"/>
      <c r="L130" s="52" t="str">
        <f t="shared" si="11"/>
        <v>-</v>
      </c>
      <c r="M130" s="53"/>
      <c r="N130" s="53"/>
      <c r="O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7"/>
      <c r="E131" s="58"/>
      <c r="F131" s="58"/>
      <c r="G131" s="59"/>
      <c r="H131" s="40">
        <f>+$H$54</f>
        <v>0</v>
      </c>
      <c r="I131" s="41" t="str">
        <f>+$H$84</f>
        <v>-</v>
      </c>
      <c r="J131" s="52" t="str">
        <f t="shared" si="15"/>
        <v>-</v>
      </c>
      <c r="K131" s="54"/>
      <c r="L131" s="52" t="str">
        <f t="shared" si="11"/>
        <v>-</v>
      </c>
      <c r="M131" s="53"/>
      <c r="N131" s="53"/>
      <c r="O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7"/>
      <c r="E132" s="58"/>
      <c r="F132" s="58"/>
      <c r="G132" s="59"/>
      <c r="H132" s="40">
        <f>+$H$55</f>
        <v>0</v>
      </c>
      <c r="I132" s="41" t="str">
        <f>+$H$85</f>
        <v>-</v>
      </c>
      <c r="J132" s="52" t="str">
        <f t="shared" si="15"/>
        <v>-</v>
      </c>
      <c r="K132" s="54"/>
      <c r="L132" s="52" t="str">
        <f t="shared" si="11"/>
        <v>-</v>
      </c>
      <c r="M132" s="53"/>
      <c r="N132" s="53"/>
      <c r="O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7"/>
      <c r="E133" s="58"/>
      <c r="F133" s="58"/>
      <c r="G133" s="59"/>
      <c r="H133" s="40">
        <f>+$H$56</f>
        <v>0</v>
      </c>
      <c r="I133" s="41" t="str">
        <f>+$H$86</f>
        <v>-</v>
      </c>
      <c r="J133" s="52" t="str">
        <f t="shared" si="15"/>
        <v>-</v>
      </c>
      <c r="K133" s="54"/>
      <c r="L133" s="52" t="str">
        <f t="shared" si="11"/>
        <v>-</v>
      </c>
      <c r="M133" s="53"/>
      <c r="N133" s="53"/>
      <c r="O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7"/>
      <c r="E134" s="58"/>
      <c r="F134" s="58"/>
      <c r="G134" s="59"/>
      <c r="H134" s="40">
        <f>+$I$49</f>
        <v>0</v>
      </c>
      <c r="I134" s="41" t="str">
        <f>+$I$79</f>
        <v>-</v>
      </c>
      <c r="J134" s="52" t="str">
        <f>+IF(I49="","-",IF(I49&gt;(AVERAGE($V$49:$V$50)+0.25),"POS",IF(I49&lt;(AVERAGE($V$49:$V$50)+0.2),"NEG","DOUBT")))</f>
        <v>-</v>
      </c>
      <c r="K134" s="54"/>
      <c r="L134" s="52" t="str">
        <f t="shared" si="11"/>
        <v>-</v>
      </c>
      <c r="M134" s="53"/>
      <c r="N134" s="53"/>
      <c r="O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7"/>
      <c r="E135" s="58"/>
      <c r="F135" s="58"/>
      <c r="G135" s="59"/>
      <c r="H135" s="40">
        <f>+$I$50</f>
        <v>0</v>
      </c>
      <c r="I135" s="41" t="str">
        <f>+$I$80</f>
        <v>-</v>
      </c>
      <c r="J135" s="52" t="str">
        <f aca="true" t="shared" si="16" ref="J135:J141">+IF(I50="","-",IF(I50&gt;(AVERAGE($V$49:$V$50)+0.25),"POS",IF(I50&lt;(AVERAGE($V$49:$V$50)+0.2),"NEG","DOUBT")))</f>
        <v>-</v>
      </c>
      <c r="K135" s="54"/>
      <c r="L135" s="52" t="str">
        <f t="shared" si="11"/>
        <v>-</v>
      </c>
      <c r="M135" s="53"/>
      <c r="N135" s="53"/>
      <c r="O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7"/>
      <c r="E136" s="58"/>
      <c r="F136" s="58"/>
      <c r="G136" s="59"/>
      <c r="H136" s="40">
        <f>+$I$51</f>
        <v>0</v>
      </c>
      <c r="I136" s="41" t="str">
        <f>+$I$81</f>
        <v>-</v>
      </c>
      <c r="J136" s="52" t="str">
        <f t="shared" si="16"/>
        <v>-</v>
      </c>
      <c r="K136" s="54"/>
      <c r="L136" s="52" t="str">
        <f t="shared" si="11"/>
        <v>-</v>
      </c>
      <c r="M136" s="53"/>
      <c r="N136" s="53"/>
      <c r="O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7"/>
      <c r="E137" s="58"/>
      <c r="F137" s="58"/>
      <c r="G137" s="59"/>
      <c r="H137" s="40">
        <f>+$I$52</f>
        <v>0</v>
      </c>
      <c r="I137" s="41" t="str">
        <f>+$I$82</f>
        <v>-</v>
      </c>
      <c r="J137" s="52" t="str">
        <f t="shared" si="16"/>
        <v>-</v>
      </c>
      <c r="K137" s="54"/>
      <c r="L137" s="52" t="str">
        <f t="shared" si="11"/>
        <v>-</v>
      </c>
      <c r="M137" s="53"/>
      <c r="N137" s="53"/>
      <c r="O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7"/>
      <c r="E138" s="58"/>
      <c r="F138" s="58"/>
      <c r="G138" s="59"/>
      <c r="H138" s="40">
        <f>+$I$53</f>
        <v>0</v>
      </c>
      <c r="I138" s="41" t="str">
        <f>+$I$83</f>
        <v>-</v>
      </c>
      <c r="J138" s="52" t="str">
        <f t="shared" si="16"/>
        <v>-</v>
      </c>
      <c r="K138" s="54"/>
      <c r="L138" s="52" t="str">
        <f t="shared" si="11"/>
        <v>-</v>
      </c>
      <c r="M138" s="53"/>
      <c r="N138" s="53"/>
      <c r="O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7"/>
      <c r="E139" s="58"/>
      <c r="F139" s="58"/>
      <c r="G139" s="59"/>
      <c r="H139" s="40">
        <f>+$I$54</f>
        <v>0</v>
      </c>
      <c r="I139" s="41" t="str">
        <f>+$I$84</f>
        <v>-</v>
      </c>
      <c r="J139" s="52" t="str">
        <f t="shared" si="16"/>
        <v>-</v>
      </c>
      <c r="K139" s="54"/>
      <c r="L139" s="52" t="str">
        <f t="shared" si="11"/>
        <v>-</v>
      </c>
      <c r="M139" s="53"/>
      <c r="N139" s="53"/>
      <c r="O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7"/>
      <c r="E140" s="58"/>
      <c r="F140" s="58"/>
      <c r="G140" s="59"/>
      <c r="H140" s="40">
        <f>+$I$55</f>
        <v>0</v>
      </c>
      <c r="I140" s="41" t="str">
        <f>+$I$85</f>
        <v>-</v>
      </c>
      <c r="J140" s="52" t="str">
        <f t="shared" si="16"/>
        <v>-</v>
      </c>
      <c r="K140" s="54"/>
      <c r="L140" s="52" t="str">
        <f t="shared" si="11"/>
        <v>-</v>
      </c>
      <c r="M140" s="53"/>
      <c r="N140" s="53"/>
      <c r="O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7"/>
      <c r="E141" s="58"/>
      <c r="F141" s="58"/>
      <c r="G141" s="59"/>
      <c r="H141" s="40">
        <f>+$I$56</f>
        <v>0</v>
      </c>
      <c r="I141" s="41" t="str">
        <f>+$I$86</f>
        <v>-</v>
      </c>
      <c r="J141" s="52" t="str">
        <f t="shared" si="16"/>
        <v>-</v>
      </c>
      <c r="K141" s="54"/>
      <c r="L141" s="52" t="str">
        <f t="shared" si="11"/>
        <v>-</v>
      </c>
      <c r="M141" s="53"/>
      <c r="N141" s="53"/>
      <c r="O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7"/>
      <c r="E142" s="58"/>
      <c r="F142" s="58"/>
      <c r="G142" s="59"/>
      <c r="H142" s="40">
        <f>+$J$49</f>
        <v>0</v>
      </c>
      <c r="I142" s="41" t="str">
        <f>+$J$79</f>
        <v>-</v>
      </c>
      <c r="J142" s="52" t="str">
        <f>+IF(J49="","-",IF(J49&gt;(AVERAGE($V$49:$V$50)+0.25),"POS",IF(J49&lt;(AVERAGE($V$49:$V$50)+0.2),"NEG","DOUBT")))</f>
        <v>-</v>
      </c>
      <c r="K142" s="54"/>
      <c r="L142" s="52" t="str">
        <f t="shared" si="11"/>
        <v>-</v>
      </c>
      <c r="M142" s="53"/>
      <c r="N142" s="53"/>
      <c r="O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7"/>
      <c r="E143" s="58"/>
      <c r="F143" s="58"/>
      <c r="G143" s="59"/>
      <c r="H143" s="40">
        <f>+$J$50</f>
        <v>0</v>
      </c>
      <c r="I143" s="41" t="str">
        <f>+$J$80</f>
        <v>-</v>
      </c>
      <c r="J143" s="52" t="str">
        <f aca="true" t="shared" si="17" ref="J143:J149">+IF(J50="","-",IF(J50&gt;(AVERAGE($V$49:$V$50)+0.25),"POS",IF(J50&lt;(AVERAGE($V$49:$V$50)+0.2),"NEG","DOUBT")))</f>
        <v>-</v>
      </c>
      <c r="K143" s="54"/>
      <c r="L143" s="52" t="str">
        <f t="shared" si="11"/>
        <v>-</v>
      </c>
      <c r="M143" s="53"/>
      <c r="N143" s="53"/>
      <c r="O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7"/>
      <c r="E144" s="58"/>
      <c r="F144" s="58"/>
      <c r="G144" s="59"/>
      <c r="H144" s="40">
        <f>+$J$51</f>
        <v>0</v>
      </c>
      <c r="I144" s="41" t="str">
        <f>+$J$81</f>
        <v>-</v>
      </c>
      <c r="J144" s="52" t="str">
        <f t="shared" si="17"/>
        <v>-</v>
      </c>
      <c r="K144" s="54"/>
      <c r="L144" s="52" t="str">
        <f t="shared" si="11"/>
        <v>-</v>
      </c>
      <c r="M144" s="53"/>
      <c r="N144" s="53"/>
      <c r="O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7"/>
      <c r="E145" s="58"/>
      <c r="F145" s="58"/>
      <c r="G145" s="59"/>
      <c r="H145" s="40">
        <f>+$J$52</f>
        <v>0</v>
      </c>
      <c r="I145" s="41" t="str">
        <f>+$J$82</f>
        <v>-</v>
      </c>
      <c r="J145" s="52" t="str">
        <f t="shared" si="17"/>
        <v>-</v>
      </c>
      <c r="K145" s="54"/>
      <c r="L145" s="52" t="str">
        <f t="shared" si="11"/>
        <v>-</v>
      </c>
      <c r="M145" s="53"/>
      <c r="N145" s="53"/>
      <c r="O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7"/>
      <c r="E146" s="58"/>
      <c r="F146" s="58"/>
      <c r="G146" s="59"/>
      <c r="H146" s="40">
        <f>+$J$53</f>
        <v>0</v>
      </c>
      <c r="I146" s="41" t="str">
        <f>+$J$83</f>
        <v>-</v>
      </c>
      <c r="J146" s="52" t="str">
        <f t="shared" si="17"/>
        <v>-</v>
      </c>
      <c r="K146" s="54"/>
      <c r="L146" s="52" t="str">
        <f t="shared" si="11"/>
        <v>-</v>
      </c>
      <c r="M146" s="53"/>
      <c r="N146" s="53"/>
      <c r="O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7"/>
      <c r="E147" s="58"/>
      <c r="F147" s="58"/>
      <c r="G147" s="59"/>
      <c r="H147" s="40">
        <f>+$J$54</f>
        <v>0</v>
      </c>
      <c r="I147" s="41" t="str">
        <f>+$J$84</f>
        <v>-</v>
      </c>
      <c r="J147" s="52" t="str">
        <f t="shared" si="17"/>
        <v>-</v>
      </c>
      <c r="K147" s="54"/>
      <c r="L147" s="52" t="str">
        <f t="shared" si="11"/>
        <v>-</v>
      </c>
      <c r="M147" s="53"/>
      <c r="N147" s="53"/>
      <c r="O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7"/>
      <c r="E148" s="58"/>
      <c r="F148" s="58"/>
      <c r="G148" s="59"/>
      <c r="H148" s="40">
        <f>+$J$55</f>
        <v>0</v>
      </c>
      <c r="I148" s="41" t="str">
        <f>+$J$85</f>
        <v>-</v>
      </c>
      <c r="J148" s="52" t="str">
        <f t="shared" si="17"/>
        <v>-</v>
      </c>
      <c r="K148" s="54"/>
      <c r="L148" s="52" t="str">
        <f t="shared" si="11"/>
        <v>-</v>
      </c>
      <c r="M148" s="53"/>
      <c r="N148" s="53"/>
      <c r="O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7"/>
      <c r="E149" s="58"/>
      <c r="F149" s="58"/>
      <c r="G149" s="59"/>
      <c r="H149" s="40">
        <f>+$J$56</f>
        <v>0</v>
      </c>
      <c r="I149" s="41" t="str">
        <f>+$J$86</f>
        <v>-</v>
      </c>
      <c r="J149" s="52" t="str">
        <f t="shared" si="17"/>
        <v>-</v>
      </c>
      <c r="K149" s="54"/>
      <c r="L149" s="52" t="str">
        <f>+IF(J149="-","-",IF(J149="NEG","-",CONCATENATE("1/",(ROUND((53*(EXP(3.2*I149))),-1)))))</f>
        <v>-</v>
      </c>
      <c r="M149" s="53"/>
      <c r="N149" s="53"/>
      <c r="O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224</v>
      </c>
      <c r="C150" s="32"/>
      <c r="D150" s="33" t="s">
        <v>227</v>
      </c>
      <c r="H150" s="33" t="s">
        <v>225</v>
      </c>
      <c r="I150" s="33" t="s">
        <v>204</v>
      </c>
      <c r="J150" s="33" t="s">
        <v>226</v>
      </c>
      <c r="L150" s="33" t="s">
        <v>229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7"/>
      <c r="E151" s="58"/>
      <c r="F151" s="58"/>
      <c r="G151" s="59"/>
      <c r="H151" s="40">
        <f>+$K$49</f>
        <v>0</v>
      </c>
      <c r="I151" s="41" t="str">
        <f>+$K$79</f>
        <v>-</v>
      </c>
      <c r="J151" s="52" t="str">
        <f>+IF(K49="","-",IF(K49&gt;(AVERAGE($V$49:$V$50)+0.25),"POS",IF(K49&lt;(AVERAGE($V$49:$V$50)+0.2),"NEG","DOUBT")))</f>
        <v>-</v>
      </c>
      <c r="K151" s="54"/>
      <c r="L151" s="52" t="str">
        <f>+IF(J151="-","-",IF(J151="NEG","-",CONCATENATE("1/",(ROUND((53*(EXP(3.2*I151))),-1)))))</f>
        <v>-</v>
      </c>
      <c r="M151" s="53"/>
      <c r="N151" s="53"/>
      <c r="O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7"/>
      <c r="E152" s="58"/>
      <c r="F152" s="58"/>
      <c r="G152" s="59"/>
      <c r="H152" s="40">
        <f>+$K$50</f>
        <v>0</v>
      </c>
      <c r="I152" s="41" t="str">
        <f>+$K$80</f>
        <v>-</v>
      </c>
      <c r="J152" s="52" t="str">
        <f aca="true" t="shared" si="18" ref="J152:J158">+IF(K50="","-",IF(K50&gt;(AVERAGE($V$49:$V$50)+0.25),"POS",IF(K50&lt;(AVERAGE($V$49:$V$50)+0.2),"NEG","DOUBT")))</f>
        <v>-</v>
      </c>
      <c r="K152" s="54"/>
      <c r="L152" s="52" t="str">
        <f aca="true" t="shared" si="19" ref="L152:L190">+IF(J152="-","-",IF(J152="NEG","-",CONCATENATE("1/",(ROUND((53*(EXP(3.2*I152))),-1)))))</f>
        <v>-</v>
      </c>
      <c r="M152" s="53"/>
      <c r="N152" s="53"/>
      <c r="O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7"/>
      <c r="E153" s="58"/>
      <c r="F153" s="58"/>
      <c r="G153" s="59"/>
      <c r="H153" s="40">
        <f>+$K$51</f>
        <v>0</v>
      </c>
      <c r="I153" s="41" t="str">
        <f>+$K$81</f>
        <v>-</v>
      </c>
      <c r="J153" s="52" t="str">
        <f t="shared" si="18"/>
        <v>-</v>
      </c>
      <c r="K153" s="54"/>
      <c r="L153" s="52" t="str">
        <f t="shared" si="19"/>
        <v>-</v>
      </c>
      <c r="M153" s="53"/>
      <c r="N153" s="53"/>
      <c r="O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7"/>
      <c r="E154" s="58"/>
      <c r="F154" s="58"/>
      <c r="G154" s="59"/>
      <c r="H154" s="40">
        <f>+$K$52</f>
        <v>0</v>
      </c>
      <c r="I154" s="41" t="str">
        <f>+$K$82</f>
        <v>-</v>
      </c>
      <c r="J154" s="52" t="str">
        <f t="shared" si="18"/>
        <v>-</v>
      </c>
      <c r="K154" s="54"/>
      <c r="L154" s="52" t="str">
        <f t="shared" si="19"/>
        <v>-</v>
      </c>
      <c r="M154" s="53"/>
      <c r="N154" s="53"/>
      <c r="O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7"/>
      <c r="E155" s="58"/>
      <c r="F155" s="58"/>
      <c r="G155" s="59"/>
      <c r="H155" s="40">
        <f>+$K$53</f>
        <v>0</v>
      </c>
      <c r="I155" s="41" t="str">
        <f>+$K$83</f>
        <v>-</v>
      </c>
      <c r="J155" s="52" t="str">
        <f t="shared" si="18"/>
        <v>-</v>
      </c>
      <c r="K155" s="54"/>
      <c r="L155" s="52" t="str">
        <f t="shared" si="19"/>
        <v>-</v>
      </c>
      <c r="M155" s="53"/>
      <c r="N155" s="53"/>
      <c r="O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7"/>
      <c r="E156" s="58"/>
      <c r="F156" s="58"/>
      <c r="G156" s="59"/>
      <c r="H156" s="40">
        <f>+$K$54</f>
        <v>0</v>
      </c>
      <c r="I156" s="41" t="str">
        <f>+$K$84</f>
        <v>-</v>
      </c>
      <c r="J156" s="52" t="str">
        <f t="shared" si="18"/>
        <v>-</v>
      </c>
      <c r="K156" s="54"/>
      <c r="L156" s="52" t="str">
        <f t="shared" si="19"/>
        <v>-</v>
      </c>
      <c r="M156" s="53"/>
      <c r="N156" s="53"/>
      <c r="O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7"/>
      <c r="E157" s="58"/>
      <c r="F157" s="58"/>
      <c r="G157" s="59"/>
      <c r="H157" s="40">
        <f>+$K$55</f>
        <v>0</v>
      </c>
      <c r="I157" s="41" t="str">
        <f>+$K$85</f>
        <v>-</v>
      </c>
      <c r="J157" s="52" t="str">
        <f t="shared" si="18"/>
        <v>-</v>
      </c>
      <c r="K157" s="54"/>
      <c r="L157" s="52" t="str">
        <f t="shared" si="19"/>
        <v>-</v>
      </c>
      <c r="M157" s="53"/>
      <c r="N157" s="53"/>
      <c r="O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7"/>
      <c r="E158" s="58"/>
      <c r="F158" s="58"/>
      <c r="G158" s="59"/>
      <c r="H158" s="40">
        <f>+$K$56</f>
        <v>0</v>
      </c>
      <c r="I158" s="41" t="str">
        <f>+$K$86</f>
        <v>-</v>
      </c>
      <c r="J158" s="52" t="str">
        <f t="shared" si="18"/>
        <v>-</v>
      </c>
      <c r="K158" s="54"/>
      <c r="L158" s="52" t="str">
        <f t="shared" si="19"/>
        <v>-</v>
      </c>
      <c r="M158" s="53"/>
      <c r="N158" s="53"/>
      <c r="O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7"/>
      <c r="E159" s="58"/>
      <c r="F159" s="58"/>
      <c r="G159" s="59"/>
      <c r="H159" s="40">
        <f>+$L$49</f>
        <v>0</v>
      </c>
      <c r="I159" s="41" t="str">
        <f>+$L$79</f>
        <v>-</v>
      </c>
      <c r="J159" s="52" t="str">
        <f>+IF(L49="","-",IF(L49&gt;(AVERAGE($V$49:$V$50)+0.25),"POS",IF(L49&lt;(AVERAGE($V$49:$V$50)+0.2),"NEG","DOUBT")))</f>
        <v>-</v>
      </c>
      <c r="K159" s="54"/>
      <c r="L159" s="52" t="str">
        <f t="shared" si="19"/>
        <v>-</v>
      </c>
      <c r="M159" s="53"/>
      <c r="N159" s="53"/>
      <c r="O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7"/>
      <c r="E160" s="58"/>
      <c r="F160" s="58"/>
      <c r="G160" s="59"/>
      <c r="H160" s="40">
        <f>+$L$50</f>
        <v>0</v>
      </c>
      <c r="I160" s="41" t="str">
        <f>+$L$80</f>
        <v>-</v>
      </c>
      <c r="J160" s="52" t="str">
        <f aca="true" t="shared" si="20" ref="J160:J166">+IF(L50="","-",IF(L50&gt;(AVERAGE($V$49:$V$50)+0.25),"POS",IF(L50&lt;(AVERAGE($V$49:$V$50)+0.2),"NEG","DOUBT")))</f>
        <v>-</v>
      </c>
      <c r="K160" s="54"/>
      <c r="L160" s="52" t="str">
        <f t="shared" si="19"/>
        <v>-</v>
      </c>
      <c r="M160" s="53"/>
      <c r="N160" s="53"/>
      <c r="O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7"/>
      <c r="E161" s="58"/>
      <c r="F161" s="58"/>
      <c r="G161" s="59"/>
      <c r="H161" s="40">
        <f>+$L$51</f>
        <v>0</v>
      </c>
      <c r="I161" s="41" t="str">
        <f>+$L$81</f>
        <v>-</v>
      </c>
      <c r="J161" s="52" t="str">
        <f t="shared" si="20"/>
        <v>-</v>
      </c>
      <c r="K161" s="54"/>
      <c r="L161" s="52" t="str">
        <f t="shared" si="19"/>
        <v>-</v>
      </c>
      <c r="M161" s="53"/>
      <c r="N161" s="53"/>
      <c r="O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7"/>
      <c r="E162" s="58"/>
      <c r="F162" s="58"/>
      <c r="G162" s="59"/>
      <c r="H162" s="40">
        <f>+$L$52</f>
        <v>0</v>
      </c>
      <c r="I162" s="41" t="str">
        <f>+$L$82</f>
        <v>-</v>
      </c>
      <c r="J162" s="52" t="str">
        <f t="shared" si="20"/>
        <v>-</v>
      </c>
      <c r="K162" s="54"/>
      <c r="L162" s="52" t="str">
        <f t="shared" si="19"/>
        <v>-</v>
      </c>
      <c r="M162" s="53"/>
      <c r="N162" s="53"/>
      <c r="O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7"/>
      <c r="E163" s="58"/>
      <c r="F163" s="58"/>
      <c r="G163" s="59"/>
      <c r="H163" s="40">
        <f>+$L$53</f>
        <v>0</v>
      </c>
      <c r="I163" s="41" t="str">
        <f>+$L$83</f>
        <v>-</v>
      </c>
      <c r="J163" s="52" t="str">
        <f t="shared" si="20"/>
        <v>-</v>
      </c>
      <c r="K163" s="54"/>
      <c r="L163" s="52" t="str">
        <f t="shared" si="19"/>
        <v>-</v>
      </c>
      <c r="M163" s="53"/>
      <c r="N163" s="53"/>
      <c r="O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7"/>
      <c r="E164" s="58"/>
      <c r="F164" s="58"/>
      <c r="G164" s="59"/>
      <c r="H164" s="40">
        <f>+$L$54</f>
        <v>0</v>
      </c>
      <c r="I164" s="41" t="str">
        <f>+$L$84</f>
        <v>-</v>
      </c>
      <c r="J164" s="52" t="str">
        <f t="shared" si="20"/>
        <v>-</v>
      </c>
      <c r="K164" s="54"/>
      <c r="L164" s="52" t="str">
        <f t="shared" si="19"/>
        <v>-</v>
      </c>
      <c r="M164" s="53"/>
      <c r="N164" s="53"/>
      <c r="O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7"/>
      <c r="E165" s="58"/>
      <c r="F165" s="58"/>
      <c r="G165" s="59"/>
      <c r="H165" s="40">
        <f>+$L$55</f>
        <v>0</v>
      </c>
      <c r="I165" s="41" t="str">
        <f>+$L$85</f>
        <v>-</v>
      </c>
      <c r="J165" s="52" t="str">
        <f t="shared" si="20"/>
        <v>-</v>
      </c>
      <c r="K165" s="54"/>
      <c r="L165" s="52" t="str">
        <f t="shared" si="19"/>
        <v>-</v>
      </c>
      <c r="M165" s="53"/>
      <c r="N165" s="53"/>
      <c r="O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7"/>
      <c r="E166" s="58"/>
      <c r="F166" s="58"/>
      <c r="G166" s="59"/>
      <c r="H166" s="40">
        <f>+$L$56</f>
        <v>0</v>
      </c>
      <c r="I166" s="41" t="str">
        <f>+$L$86</f>
        <v>-</v>
      </c>
      <c r="J166" s="52" t="str">
        <f t="shared" si="20"/>
        <v>-</v>
      </c>
      <c r="K166" s="54"/>
      <c r="L166" s="52" t="str">
        <f t="shared" si="19"/>
        <v>-</v>
      </c>
      <c r="M166" s="53"/>
      <c r="N166" s="53"/>
      <c r="O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7"/>
      <c r="E167" s="58"/>
      <c r="F167" s="58"/>
      <c r="G167" s="59"/>
      <c r="H167" s="40">
        <f>+$M$49</f>
        <v>0</v>
      </c>
      <c r="I167" s="41" t="str">
        <f>+$M$79</f>
        <v>-</v>
      </c>
      <c r="J167" s="52" t="str">
        <f>+IF(M49="","-",IF(M49&gt;(AVERAGE($V$49:$V$50)+0.25),"POS",IF(M49&lt;(AVERAGE($V$49:$V$50)+0.2),"NEG","DOUBT")))</f>
        <v>-</v>
      </c>
      <c r="K167" s="54"/>
      <c r="L167" s="52" t="str">
        <f t="shared" si="19"/>
        <v>-</v>
      </c>
      <c r="M167" s="53"/>
      <c r="N167" s="53"/>
      <c r="O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7"/>
      <c r="E168" s="58"/>
      <c r="F168" s="58"/>
      <c r="G168" s="59"/>
      <c r="H168" s="40">
        <f>+$M$50</f>
        <v>0</v>
      </c>
      <c r="I168" s="41" t="str">
        <f>+$M$80</f>
        <v>-</v>
      </c>
      <c r="J168" s="52" t="str">
        <f aca="true" t="shared" si="21" ref="J168:J174">+IF(M50="","-",IF(M50&gt;(AVERAGE($V$49:$V$50)+0.25),"POS",IF(M50&lt;(AVERAGE($V$49:$V$50)+0.2),"NEG","DOUBT")))</f>
        <v>-</v>
      </c>
      <c r="K168" s="54"/>
      <c r="L168" s="52" t="str">
        <f t="shared" si="19"/>
        <v>-</v>
      </c>
      <c r="M168" s="53"/>
      <c r="N168" s="53"/>
      <c r="O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7"/>
      <c r="E169" s="58"/>
      <c r="F169" s="58"/>
      <c r="G169" s="59"/>
      <c r="H169" s="40">
        <f>+$M$51</f>
        <v>0</v>
      </c>
      <c r="I169" s="41" t="str">
        <f>+$M$81</f>
        <v>-</v>
      </c>
      <c r="J169" s="52" t="str">
        <f t="shared" si="21"/>
        <v>-</v>
      </c>
      <c r="K169" s="54"/>
      <c r="L169" s="52" t="str">
        <f t="shared" si="19"/>
        <v>-</v>
      </c>
      <c r="M169" s="53"/>
      <c r="N169" s="53"/>
      <c r="O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7"/>
      <c r="E170" s="58"/>
      <c r="F170" s="58"/>
      <c r="G170" s="59"/>
      <c r="H170" s="40">
        <f>+$M$52</f>
        <v>0</v>
      </c>
      <c r="I170" s="41" t="str">
        <f>+$M$82</f>
        <v>-</v>
      </c>
      <c r="J170" s="52" t="str">
        <f t="shared" si="21"/>
        <v>-</v>
      </c>
      <c r="K170" s="54"/>
      <c r="L170" s="52" t="str">
        <f t="shared" si="19"/>
        <v>-</v>
      </c>
      <c r="M170" s="53"/>
      <c r="N170" s="53"/>
      <c r="O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7"/>
      <c r="E171" s="58"/>
      <c r="F171" s="58"/>
      <c r="G171" s="59"/>
      <c r="H171" s="40">
        <f>+$M$53</f>
        <v>0</v>
      </c>
      <c r="I171" s="41" t="str">
        <f>+$M$83</f>
        <v>-</v>
      </c>
      <c r="J171" s="52" t="str">
        <f t="shared" si="21"/>
        <v>-</v>
      </c>
      <c r="K171" s="54"/>
      <c r="L171" s="52" t="str">
        <f t="shared" si="19"/>
        <v>-</v>
      </c>
      <c r="M171" s="53"/>
      <c r="N171" s="53"/>
      <c r="O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7"/>
      <c r="E172" s="58"/>
      <c r="F172" s="58"/>
      <c r="G172" s="59"/>
      <c r="H172" s="40">
        <f>+$M$54</f>
        <v>0</v>
      </c>
      <c r="I172" s="41" t="str">
        <f>+$M$84</f>
        <v>-</v>
      </c>
      <c r="J172" s="52" t="str">
        <f t="shared" si="21"/>
        <v>-</v>
      </c>
      <c r="K172" s="54"/>
      <c r="L172" s="52" t="str">
        <f t="shared" si="19"/>
        <v>-</v>
      </c>
      <c r="M172" s="53"/>
      <c r="N172" s="53"/>
      <c r="O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7"/>
      <c r="E173" s="58"/>
      <c r="F173" s="58"/>
      <c r="G173" s="59"/>
      <c r="H173" s="40">
        <f>+$M$55</f>
        <v>0</v>
      </c>
      <c r="I173" s="41" t="str">
        <f>+$M$85</f>
        <v>-</v>
      </c>
      <c r="J173" s="52" t="str">
        <f t="shared" si="21"/>
        <v>-</v>
      </c>
      <c r="K173" s="54"/>
      <c r="L173" s="52" t="str">
        <f t="shared" si="19"/>
        <v>-</v>
      </c>
      <c r="M173" s="53"/>
      <c r="N173" s="53"/>
      <c r="O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7"/>
      <c r="E174" s="58"/>
      <c r="F174" s="58"/>
      <c r="G174" s="59"/>
      <c r="H174" s="40">
        <f>+$M$56</f>
        <v>0</v>
      </c>
      <c r="I174" s="41" t="str">
        <f>+$M$86</f>
        <v>-</v>
      </c>
      <c r="J174" s="52" t="str">
        <f t="shared" si="21"/>
        <v>-</v>
      </c>
      <c r="K174" s="54"/>
      <c r="L174" s="52" t="str">
        <f t="shared" si="19"/>
        <v>-</v>
      </c>
      <c r="M174" s="53"/>
      <c r="N174" s="53"/>
      <c r="O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7"/>
      <c r="E175" s="58"/>
      <c r="F175" s="58"/>
      <c r="G175" s="59"/>
      <c r="H175" s="40">
        <f>+$N$49</f>
        <v>0</v>
      </c>
      <c r="I175" s="41" t="str">
        <f>+$N$79</f>
        <v>-</v>
      </c>
      <c r="J175" s="52" t="str">
        <f aca="true" t="shared" si="22" ref="J175:J182">+IF(N49="","-",IF(N49&gt;(AVERAGE($V$49:$V$50)+0.25),"POS",IF(N49&lt;(AVERAGE($V$49:$V$50)+0.2),"NEG","DOUBT")))</f>
        <v>-</v>
      </c>
      <c r="K175" s="54"/>
      <c r="L175" s="52" t="str">
        <f t="shared" si="19"/>
        <v>-</v>
      </c>
      <c r="M175" s="53"/>
      <c r="N175" s="53"/>
      <c r="O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7"/>
      <c r="E176" s="58"/>
      <c r="F176" s="58"/>
      <c r="G176" s="59"/>
      <c r="H176" s="40">
        <f>+$N$50</f>
        <v>0</v>
      </c>
      <c r="I176" s="41" t="str">
        <f>+$N$80</f>
        <v>-</v>
      </c>
      <c r="J176" s="52" t="str">
        <f t="shared" si="22"/>
        <v>-</v>
      </c>
      <c r="K176" s="54"/>
      <c r="L176" s="52" t="str">
        <f t="shared" si="19"/>
        <v>-</v>
      </c>
      <c r="M176" s="53"/>
      <c r="N176" s="53"/>
      <c r="O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7"/>
      <c r="E177" s="58"/>
      <c r="F177" s="58"/>
      <c r="G177" s="59"/>
      <c r="H177" s="40">
        <f>+$N$51</f>
        <v>0</v>
      </c>
      <c r="I177" s="41" t="str">
        <f>+$N$81</f>
        <v>-</v>
      </c>
      <c r="J177" s="52" t="str">
        <f t="shared" si="22"/>
        <v>-</v>
      </c>
      <c r="K177" s="54"/>
      <c r="L177" s="52" t="str">
        <f t="shared" si="19"/>
        <v>-</v>
      </c>
      <c r="M177" s="53"/>
      <c r="N177" s="53"/>
      <c r="O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7"/>
      <c r="E178" s="58"/>
      <c r="F178" s="58"/>
      <c r="G178" s="59"/>
      <c r="H178" s="40">
        <f>+$N$52</f>
        <v>0</v>
      </c>
      <c r="I178" s="41" t="str">
        <f>+$N$82</f>
        <v>-</v>
      </c>
      <c r="J178" s="52" t="str">
        <f t="shared" si="22"/>
        <v>-</v>
      </c>
      <c r="K178" s="54"/>
      <c r="L178" s="52" t="str">
        <f t="shared" si="19"/>
        <v>-</v>
      </c>
      <c r="M178" s="53"/>
      <c r="N178" s="53"/>
      <c r="O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7"/>
      <c r="E179" s="58"/>
      <c r="F179" s="58"/>
      <c r="G179" s="59"/>
      <c r="H179" s="40">
        <f>+$N$53</f>
        <v>0</v>
      </c>
      <c r="I179" s="41" t="str">
        <f>+$N$83</f>
        <v>-</v>
      </c>
      <c r="J179" s="52" t="str">
        <f t="shared" si="22"/>
        <v>-</v>
      </c>
      <c r="K179" s="54"/>
      <c r="L179" s="52" t="str">
        <f t="shared" si="19"/>
        <v>-</v>
      </c>
      <c r="M179" s="53"/>
      <c r="N179" s="53"/>
      <c r="O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7"/>
      <c r="E180" s="58"/>
      <c r="F180" s="58"/>
      <c r="G180" s="59"/>
      <c r="H180" s="40">
        <f>+$N$54</f>
        <v>0</v>
      </c>
      <c r="I180" s="41" t="str">
        <f>+$N$84</f>
        <v>-</v>
      </c>
      <c r="J180" s="52" t="str">
        <f t="shared" si="22"/>
        <v>-</v>
      </c>
      <c r="K180" s="54"/>
      <c r="L180" s="52" t="str">
        <f t="shared" si="19"/>
        <v>-</v>
      </c>
      <c r="M180" s="53"/>
      <c r="N180" s="53"/>
      <c r="O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7"/>
      <c r="E181" s="58"/>
      <c r="F181" s="58"/>
      <c r="G181" s="59"/>
      <c r="H181" s="40">
        <f>+$N$55</f>
        <v>0</v>
      </c>
      <c r="I181" s="41" t="str">
        <f>+$N$85</f>
        <v>-</v>
      </c>
      <c r="J181" s="52" t="str">
        <f t="shared" si="22"/>
        <v>-</v>
      </c>
      <c r="K181" s="54"/>
      <c r="L181" s="52" t="str">
        <f t="shared" si="19"/>
        <v>-</v>
      </c>
      <c r="M181" s="53"/>
      <c r="N181" s="53"/>
      <c r="O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7"/>
      <c r="E182" s="58"/>
      <c r="F182" s="58"/>
      <c r="G182" s="59"/>
      <c r="H182" s="40">
        <f>+$N$56</f>
        <v>0</v>
      </c>
      <c r="I182" s="41" t="str">
        <f>+$N$86</f>
        <v>-</v>
      </c>
      <c r="J182" s="52" t="str">
        <f t="shared" si="22"/>
        <v>-</v>
      </c>
      <c r="K182" s="54"/>
      <c r="L182" s="52" t="str">
        <f t="shared" si="19"/>
        <v>-</v>
      </c>
      <c r="M182" s="53"/>
      <c r="N182" s="53"/>
      <c r="O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7"/>
      <c r="E183" s="58"/>
      <c r="F183" s="58"/>
      <c r="G183" s="59"/>
      <c r="H183" s="40">
        <f>+$O$49</f>
        <v>0</v>
      </c>
      <c r="I183" s="41" t="str">
        <f>+$O$79</f>
        <v>-</v>
      </c>
      <c r="J183" s="52" t="str">
        <f>+IF(O49="","-",IF(O49&gt;(AVERAGE($V$49:$V$50)+0.25),"POS",IF(O49&lt;(AVERAGE($V$49:$V$50)+0.2),"NEG","DOUBT")))</f>
        <v>-</v>
      </c>
      <c r="K183" s="54"/>
      <c r="L183" s="52" t="str">
        <f t="shared" si="19"/>
        <v>-</v>
      </c>
      <c r="M183" s="53"/>
      <c r="N183" s="53"/>
      <c r="O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7"/>
      <c r="E184" s="58"/>
      <c r="F184" s="58"/>
      <c r="G184" s="59"/>
      <c r="H184" s="40">
        <f>+$O$50</f>
        <v>0</v>
      </c>
      <c r="I184" s="41" t="str">
        <f>+$O$80</f>
        <v>-</v>
      </c>
      <c r="J184" s="52" t="str">
        <f aca="true" t="shared" si="23" ref="J184:J190">+IF(O50="","-",IF(O50&gt;(AVERAGE($V$49:$V$50)+0.25),"POS",IF(O50&lt;(AVERAGE($V$49:$V$50)+0.2),"NEG","DOUBT")))</f>
        <v>-</v>
      </c>
      <c r="K184" s="54"/>
      <c r="L184" s="52" t="str">
        <f t="shared" si="19"/>
        <v>-</v>
      </c>
      <c r="M184" s="53"/>
      <c r="N184" s="53"/>
      <c r="O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7"/>
      <c r="E185" s="58"/>
      <c r="F185" s="58"/>
      <c r="G185" s="59"/>
      <c r="H185" s="40">
        <f>+$O$51</f>
        <v>0</v>
      </c>
      <c r="I185" s="41" t="str">
        <f>+$O$81</f>
        <v>-</v>
      </c>
      <c r="J185" s="52" t="str">
        <f t="shared" si="23"/>
        <v>-</v>
      </c>
      <c r="K185" s="54"/>
      <c r="L185" s="52" t="str">
        <f t="shared" si="19"/>
        <v>-</v>
      </c>
      <c r="M185" s="53"/>
      <c r="N185" s="53"/>
      <c r="O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7"/>
      <c r="E186" s="58"/>
      <c r="F186" s="58"/>
      <c r="G186" s="59"/>
      <c r="H186" s="40">
        <f>+$O$52</f>
        <v>0</v>
      </c>
      <c r="I186" s="41" t="str">
        <f>+$O$82</f>
        <v>-</v>
      </c>
      <c r="J186" s="52" t="str">
        <f t="shared" si="23"/>
        <v>-</v>
      </c>
      <c r="K186" s="54"/>
      <c r="L186" s="52" t="str">
        <f t="shared" si="19"/>
        <v>-</v>
      </c>
      <c r="M186" s="53"/>
      <c r="N186" s="53"/>
      <c r="O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7"/>
      <c r="E187" s="58"/>
      <c r="F187" s="58"/>
      <c r="G187" s="59"/>
      <c r="H187" s="40">
        <f>+$O$53</f>
        <v>0</v>
      </c>
      <c r="I187" s="41" t="str">
        <f>+$O$83</f>
        <v>-</v>
      </c>
      <c r="J187" s="52" t="str">
        <f t="shared" si="23"/>
        <v>-</v>
      </c>
      <c r="K187" s="54"/>
      <c r="L187" s="52" t="str">
        <f t="shared" si="19"/>
        <v>-</v>
      </c>
      <c r="M187" s="53"/>
      <c r="N187" s="53"/>
      <c r="O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7"/>
      <c r="E188" s="58"/>
      <c r="F188" s="58"/>
      <c r="G188" s="59"/>
      <c r="H188" s="40">
        <f>+$O$54</f>
        <v>0</v>
      </c>
      <c r="I188" s="41" t="str">
        <f>+$O$84</f>
        <v>-</v>
      </c>
      <c r="J188" s="52" t="str">
        <f t="shared" si="23"/>
        <v>-</v>
      </c>
      <c r="K188" s="54"/>
      <c r="L188" s="52" t="str">
        <f t="shared" si="19"/>
        <v>-</v>
      </c>
      <c r="M188" s="53"/>
      <c r="N188" s="53"/>
      <c r="O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7"/>
      <c r="E189" s="58"/>
      <c r="F189" s="58"/>
      <c r="G189" s="59"/>
      <c r="H189" s="40">
        <f>+$O$55</f>
        <v>0</v>
      </c>
      <c r="I189" s="41" t="str">
        <f>+$O$85</f>
        <v>-</v>
      </c>
      <c r="J189" s="52" t="str">
        <f t="shared" si="23"/>
        <v>-</v>
      </c>
      <c r="K189" s="54"/>
      <c r="L189" s="52" t="str">
        <f t="shared" si="19"/>
        <v>-</v>
      </c>
      <c r="M189" s="53"/>
      <c r="N189" s="53"/>
      <c r="O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7"/>
      <c r="E190" s="58"/>
      <c r="F190" s="58"/>
      <c r="G190" s="59"/>
      <c r="H190" s="40">
        <f>+$O$56</f>
        <v>0</v>
      </c>
      <c r="I190" s="41" t="str">
        <f>+$O$86</f>
        <v>-</v>
      </c>
      <c r="J190" s="52" t="str">
        <f t="shared" si="23"/>
        <v>-</v>
      </c>
      <c r="K190" s="54"/>
      <c r="L190" s="52" t="str">
        <f t="shared" si="19"/>
        <v>-</v>
      </c>
      <c r="M190" s="53"/>
      <c r="N190" s="53"/>
      <c r="O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313"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0:K17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57:K157"/>
    <mergeCell ref="J158:K158"/>
    <mergeCell ref="J159:K159"/>
    <mergeCell ref="J160:K160"/>
    <mergeCell ref="J152:K152"/>
    <mergeCell ref="J153:K153"/>
    <mergeCell ref="J154:K154"/>
    <mergeCell ref="J155:K155"/>
    <mergeCell ref="J156:K156"/>
    <mergeCell ref="J137:K137"/>
    <mergeCell ref="J138:K138"/>
    <mergeCell ref="J116:K116"/>
    <mergeCell ref="J117:K117"/>
    <mergeCell ref="J128:K128"/>
    <mergeCell ref="J129:K129"/>
    <mergeCell ref="J124:K124"/>
    <mergeCell ref="J132:K132"/>
    <mergeCell ref="J145:K145"/>
    <mergeCell ref="J140:K140"/>
    <mergeCell ref="J141:K141"/>
    <mergeCell ref="J142:K142"/>
    <mergeCell ref="J143:K143"/>
    <mergeCell ref="J144:K144"/>
    <mergeCell ref="J120:K120"/>
    <mergeCell ref="J121:K121"/>
    <mergeCell ref="J122:K122"/>
    <mergeCell ref="J123:K123"/>
    <mergeCell ref="J135:K135"/>
    <mergeCell ref="J136:K136"/>
    <mergeCell ref="J133:K133"/>
    <mergeCell ref="J134:K134"/>
    <mergeCell ref="J146:K146"/>
    <mergeCell ref="J151:K151"/>
    <mergeCell ref="J147:K147"/>
    <mergeCell ref="J148:K148"/>
    <mergeCell ref="J149:K149"/>
    <mergeCell ref="J115:K115"/>
    <mergeCell ref="J139:K139"/>
    <mergeCell ref="J130:K130"/>
    <mergeCell ref="J131:K131"/>
    <mergeCell ref="J118:K118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10:K110"/>
    <mergeCell ref="D156:G156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71:G171"/>
    <mergeCell ref="D172:G172"/>
    <mergeCell ref="D173:G173"/>
    <mergeCell ref="D174:G174"/>
    <mergeCell ref="D175:G175"/>
    <mergeCell ref="J119:K119"/>
    <mergeCell ref="J125:K125"/>
    <mergeCell ref="J126:K126"/>
    <mergeCell ref="J127:K127"/>
    <mergeCell ref="D166:G166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76:G176"/>
    <mergeCell ref="D177:G177"/>
    <mergeCell ref="D145:G145"/>
    <mergeCell ref="D146:G146"/>
    <mergeCell ref="D147:G147"/>
    <mergeCell ref="D148:G14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39:G139"/>
    <mergeCell ref="D130:G130"/>
    <mergeCell ref="D131:G131"/>
    <mergeCell ref="D132:G132"/>
    <mergeCell ref="D133:G133"/>
    <mergeCell ref="D134:G134"/>
    <mergeCell ref="D178:G178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8:G108"/>
    <mergeCell ref="D109:G109"/>
    <mergeCell ref="D100:G100"/>
    <mergeCell ref="D101:G101"/>
    <mergeCell ref="D102:G102"/>
    <mergeCell ref="D103:G103"/>
    <mergeCell ref="D104:G104"/>
    <mergeCell ref="J99:K99"/>
    <mergeCell ref="J100:K100"/>
    <mergeCell ref="J101:K101"/>
    <mergeCell ref="D105:G105"/>
    <mergeCell ref="D106:G106"/>
    <mergeCell ref="D107:G107"/>
    <mergeCell ref="J102:K102"/>
    <mergeCell ref="J103:K103"/>
    <mergeCell ref="J104:K104"/>
    <mergeCell ref="F14:O14"/>
    <mergeCell ref="F15:O15"/>
    <mergeCell ref="B59:P59"/>
    <mergeCell ref="L94:O94"/>
    <mergeCell ref="L95:O95"/>
    <mergeCell ref="L96:O96"/>
    <mergeCell ref="L97:O97"/>
    <mergeCell ref="L98:O98"/>
    <mergeCell ref="L99:O99"/>
    <mergeCell ref="D95:G95"/>
    <mergeCell ref="D96:G96"/>
    <mergeCell ref="D97:G97"/>
    <mergeCell ref="D98:G98"/>
    <mergeCell ref="D99:G99"/>
    <mergeCell ref="J96:K96"/>
    <mergeCell ref="J97:K97"/>
    <mergeCell ref="J98:K98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L106:O106"/>
    <mergeCell ref="L107:O107"/>
    <mergeCell ref="L108:O108"/>
    <mergeCell ref="B5:P5"/>
    <mergeCell ref="B6:P6"/>
    <mergeCell ref="B62:P62"/>
    <mergeCell ref="D45:O45"/>
    <mergeCell ref="B8:O8"/>
    <mergeCell ref="B9:O9"/>
    <mergeCell ref="F11:H11"/>
    <mergeCell ref="L100:O100"/>
    <mergeCell ref="L101:O101"/>
    <mergeCell ref="L102:O102"/>
    <mergeCell ref="L103:O103"/>
    <mergeCell ref="L104:O104"/>
    <mergeCell ref="L105:O105"/>
    <mergeCell ref="B71:P71"/>
    <mergeCell ref="D75:O75"/>
    <mergeCell ref="J94:K94"/>
    <mergeCell ref="D94:G94"/>
    <mergeCell ref="J95:K95"/>
    <mergeCell ref="J11:L11"/>
    <mergeCell ref="M11:O11"/>
    <mergeCell ref="F13:O13"/>
    <mergeCell ref="L109:O109"/>
    <mergeCell ref="L110:O110"/>
    <mergeCell ref="L111:O111"/>
    <mergeCell ref="L112:O112"/>
    <mergeCell ref="L113:O113"/>
    <mergeCell ref="L114:O114"/>
    <mergeCell ref="L124:O124"/>
    <mergeCell ref="L115:O115"/>
    <mergeCell ref="L116:O116"/>
    <mergeCell ref="L117:O117"/>
    <mergeCell ref="L138:O138"/>
    <mergeCell ref="L139:O139"/>
    <mergeCell ref="L125:O125"/>
    <mergeCell ref="L126:O126"/>
    <mergeCell ref="L127:O127"/>
    <mergeCell ref="L128:O128"/>
    <mergeCell ref="L118:O118"/>
    <mergeCell ref="L119:O119"/>
    <mergeCell ref="L120:O120"/>
    <mergeCell ref="L121:O121"/>
    <mergeCell ref="L122:O122"/>
    <mergeCell ref="L123:O123"/>
    <mergeCell ref="L129:O129"/>
    <mergeCell ref="L130:O130"/>
    <mergeCell ref="L131:O131"/>
    <mergeCell ref="L132:O132"/>
    <mergeCell ref="L133:O133"/>
    <mergeCell ref="L136:O136"/>
    <mergeCell ref="L134:O134"/>
    <mergeCell ref="L135:O135"/>
    <mergeCell ref="L137:O137"/>
    <mergeCell ref="L145:O145"/>
    <mergeCell ref="L146:O146"/>
    <mergeCell ref="L147:O147"/>
    <mergeCell ref="L148:O148"/>
    <mergeCell ref="L149:O149"/>
    <mergeCell ref="L141:O141"/>
    <mergeCell ref="L140:O140"/>
    <mergeCell ref="L151:O151"/>
    <mergeCell ref="L152:O152"/>
    <mergeCell ref="L153:O153"/>
    <mergeCell ref="L142:O142"/>
    <mergeCell ref="L143:O143"/>
    <mergeCell ref="L144:O144"/>
    <mergeCell ref="L154:O154"/>
    <mergeCell ref="L155:O155"/>
    <mergeCell ref="L156:O156"/>
    <mergeCell ref="L157:O157"/>
    <mergeCell ref="L158:O158"/>
    <mergeCell ref="L159:O159"/>
    <mergeCell ref="L160:O160"/>
    <mergeCell ref="L161:O161"/>
    <mergeCell ref="L162:O162"/>
    <mergeCell ref="L178:O178"/>
    <mergeCell ref="L179:O179"/>
    <mergeCell ref="L180:O180"/>
    <mergeCell ref="L163:O163"/>
    <mergeCell ref="L164:O164"/>
    <mergeCell ref="L165:O165"/>
    <mergeCell ref="L166:O166"/>
    <mergeCell ref="L167:O167"/>
    <mergeCell ref="L168:O168"/>
    <mergeCell ref="L169:O169"/>
    <mergeCell ref="L172:O172"/>
    <mergeCell ref="L173:O173"/>
    <mergeCell ref="L174:O174"/>
    <mergeCell ref="L170:O170"/>
    <mergeCell ref="L171:O171"/>
    <mergeCell ref="L190:O190"/>
    <mergeCell ref="L181:O181"/>
    <mergeCell ref="L182:O182"/>
    <mergeCell ref="L183:O183"/>
    <mergeCell ref="L184:O184"/>
    <mergeCell ref="L185:O185"/>
    <mergeCell ref="L186:O186"/>
    <mergeCell ref="L187:O187"/>
    <mergeCell ref="L188:O188"/>
    <mergeCell ref="L189:O189"/>
    <mergeCell ref="L175:O175"/>
    <mergeCell ref="L176:O176"/>
    <mergeCell ref="L177:O177"/>
  </mergeCells>
  <conditionalFormatting sqref="I65:K65">
    <cfRule type="cellIs" priority="49" dxfId="17" operator="equal">
      <formula>"ok"</formula>
    </cfRule>
  </conditionalFormatting>
  <conditionalFormatting sqref="I66:K66">
    <cfRule type="cellIs" priority="47" dxfId="18" operator="equal">
      <formula>"no"</formula>
    </cfRule>
    <cfRule type="cellIs" priority="48" dxfId="17" operator="equal">
      <formula>"ok"</formula>
    </cfRule>
  </conditionalFormatting>
  <conditionalFormatting sqref="J94:K149 J151:K190">
    <cfRule type="cellIs" priority="38" dxfId="19" operator="equal">
      <formula>"POS"</formula>
    </cfRule>
  </conditionalFormatting>
  <conditionalFormatting sqref="J94:K149">
    <cfRule type="cellIs" priority="2" dxfId="20" operator="equal">
      <formula>"DOUBT"</formula>
    </cfRule>
    <cfRule type="cellIs" priority="18" dxfId="21" operator="equal">
      <formula>"NEG"</formula>
    </cfRule>
    <cfRule type="cellIs" priority="19" dxfId="22" operator="equal">
      <formula>"POS"</formula>
    </cfRule>
    <cfRule type="cellIs" priority="23" dxfId="21" operator="equal">
      <formula>"NEG"</formula>
    </cfRule>
    <cfRule type="cellIs" priority="30" dxfId="22" operator="greaterThanOrEqual">
      <formula>0.2</formula>
    </cfRule>
    <cfRule type="cellIs" priority="33" dxfId="22" operator="equal">
      <formula>"POS"</formula>
    </cfRule>
  </conditionalFormatting>
  <conditionalFormatting sqref="J151:K190">
    <cfRule type="cellIs" priority="1" dxfId="20" operator="equal">
      <formula>"DOUBT"</formula>
    </cfRule>
    <cfRule type="cellIs" priority="16" dxfId="21" operator="equal">
      <formula>"NEG"</formula>
    </cfRule>
    <cfRule type="cellIs" priority="17" dxfId="22" operator="equal">
      <formula>"POS"</formula>
    </cfRule>
    <cfRule type="cellIs" priority="24" dxfId="21" operator="equal">
      <formula>"NEG"</formula>
    </cfRule>
    <cfRule type="cellIs" priority="29" dxfId="22" operator="greaterThanOrEqual">
      <formula>0.2</formula>
    </cfRule>
    <cfRule type="cellIs" priority="32" dxfId="22" operator="equal">
      <formula>"POS"</formula>
    </cfRule>
  </conditionalFormatting>
  <conditionalFormatting sqref="L94:O149">
    <cfRule type="cellIs" priority="25" dxfId="0" operator="equal">
      <formula>"NEG"</formula>
    </cfRule>
    <cfRule type="cellIs" priority="28" dxfId="22" operator="equal">
      <formula>"POS"</formula>
    </cfRule>
  </conditionalFormatting>
  <conditionalFormatting sqref="J151:K190">
    <cfRule type="cellIs" priority="8" dxfId="21" operator="equal">
      <formula>"NEG"</formula>
    </cfRule>
    <cfRule type="cellIs" priority="9" dxfId="22" operator="equal">
      <formula>"POS"</formula>
    </cfRule>
    <cfRule type="cellIs" priority="10" dxfId="21" operator="equal">
      <formula>"NEG"</formula>
    </cfRule>
    <cfRule type="cellIs" priority="11" dxfId="22" operator="greaterThanOrEqual">
      <formula>0.2</formula>
    </cfRule>
    <cfRule type="cellIs" priority="12" dxfId="22" operator="equal">
      <formula>"POS"</formula>
    </cfRule>
  </conditionalFormatting>
  <conditionalFormatting sqref="L151:O190">
    <cfRule type="cellIs" priority="6" dxfId="0" operator="equal">
      <formula>"NEG"</formula>
    </cfRule>
    <cfRule type="cellIs" priority="7" dxfId="22" operator="equal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2021-05-27T12:03:45Z</dcterms:modified>
  <cp:category/>
  <cp:version/>
  <cp:contentType/>
  <cp:contentStatus/>
</cp:coreProperties>
</file>